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ESKTOP-DOCO05K\disk\全国大会\東京選手権\2023 関係書類\要項\"/>
    </mc:Choice>
  </mc:AlternateContent>
  <xr:revisionPtr revIDLastSave="0" documentId="13_ncr:1_{2750F6D5-86D7-4639-AF50-80836F234E49}" xr6:coauthVersionLast="47" xr6:coauthVersionMax="47" xr10:uidLastSave="{00000000-0000-0000-0000-000000000000}"/>
  <bookViews>
    <workbookView xWindow="-120" yWindow="-120" windowWidth="20730" windowHeight="11040" xr2:uid="{00000000-000D-0000-FFFF-FFFF00000000}"/>
  </bookViews>
  <sheets>
    <sheet name="シングルス申込書" sheetId="1" r:id="rId1"/>
    <sheet name="ダブルス申込書" sheetId="4" r:id="rId2"/>
    <sheet name="申込内訳表" sheetId="5" r:id="rId3"/>
  </sheets>
  <definedNames>
    <definedName name="_xlnm._FilterDatabase" localSheetId="0" hidden="1">シングルス申込書!$C$5:$H$56</definedName>
    <definedName name="_xlnm._FilterDatabase" localSheetId="1" hidden="1">ダブルス申込書!$C$5:$H$27</definedName>
    <definedName name="_xlnm.Print_Area" localSheetId="0">シングルス申込書!$A$1:$J$106</definedName>
    <definedName name="_xlnm.Print_Area" localSheetId="1">ダブルス申込書!$A$1:$J$27</definedName>
    <definedName name="_xlnm.Print_Area" localSheetId="2">申込内訳表!$A$1:$BU$76</definedName>
    <definedName name="_xlnm.Print_Titles" localSheetId="0">シングルス申込書!$1:$6</definedName>
  </definedNames>
  <calcPr calcId="191029"/>
</workbook>
</file>

<file path=xl/calcChain.xml><?xml version="1.0" encoding="utf-8"?>
<calcChain xmlns="http://schemas.openxmlformats.org/spreadsheetml/2006/main">
  <c r="H106" i="1" l="1"/>
  <c r="H105" i="1"/>
  <c r="H104" i="1"/>
  <c r="H103" i="1"/>
  <c r="H102" i="1"/>
  <c r="H101" i="1"/>
  <c r="H100" i="1"/>
  <c r="H99" i="1"/>
  <c r="H98" i="1"/>
  <c r="H97" i="1"/>
  <c r="H96" i="1"/>
  <c r="H95" i="1"/>
  <c r="H94" i="1"/>
  <c r="H93" i="1"/>
  <c r="H92" i="1"/>
  <c r="H91" i="1"/>
  <c r="H90" i="1"/>
  <c r="H89" i="1"/>
  <c r="H88" i="1"/>
  <c r="H87" i="1"/>
  <c r="H86" i="1"/>
  <c r="H85" i="1"/>
  <c r="H84" i="1"/>
  <c r="H83" i="1"/>
  <c r="H82" i="1"/>
  <c r="BL15" i="5"/>
  <c r="AL15" i="5" s="1"/>
  <c r="AT15" i="5" s="1"/>
  <c r="H81" i="1"/>
  <c r="H80" i="1"/>
  <c r="H79" i="1"/>
  <c r="H78" i="1"/>
  <c r="H77" i="1"/>
  <c r="H76" i="1"/>
  <c r="H75" i="1"/>
  <c r="H74" i="1"/>
  <c r="H73" i="1"/>
  <c r="H72" i="1"/>
  <c r="H71" i="1"/>
  <c r="H70" i="1"/>
  <c r="H69" i="1"/>
  <c r="H68" i="1"/>
  <c r="H67" i="1"/>
  <c r="H66" i="1"/>
  <c r="H65" i="1"/>
  <c r="H64" i="1"/>
  <c r="H63" i="1"/>
  <c r="H62" i="1"/>
  <c r="H61" i="1"/>
  <c r="H60" i="1"/>
  <c r="H59" i="1"/>
  <c r="H58" i="1"/>
  <c r="H57" i="1"/>
  <c r="BF71" i="5"/>
  <c r="B3" i="1"/>
  <c r="B3" i="4"/>
  <c r="BL21" i="5"/>
  <c r="BL19" i="5"/>
  <c r="BL69" i="5"/>
  <c r="BL67" i="5"/>
  <c r="BL65" i="5"/>
  <c r="BL63" i="5"/>
  <c r="BL61" i="5"/>
  <c r="BL59" i="5"/>
  <c r="BL57" i="5"/>
  <c r="BL55" i="5"/>
  <c r="BL53" i="5"/>
  <c r="BL51" i="5"/>
  <c r="BL49" i="5"/>
  <c r="BL47" i="5"/>
  <c r="BL45" i="5"/>
  <c r="BL43" i="5"/>
  <c r="BL41" i="5"/>
  <c r="BL39" i="5"/>
  <c r="BL37" i="5"/>
  <c r="BL35" i="5"/>
  <c r="BL33" i="5"/>
  <c r="BL31" i="5"/>
  <c r="BL29" i="5"/>
  <c r="BL27" i="5"/>
  <c r="BL25" i="5"/>
  <c r="BL23" i="5"/>
  <c r="BL17" i="5"/>
  <c r="H10" i="4"/>
  <c r="H11" i="4"/>
  <c r="H12" i="4"/>
  <c r="H13" i="4"/>
  <c r="H14" i="4"/>
  <c r="H15" i="4"/>
  <c r="H16" i="4"/>
  <c r="H17" i="4"/>
  <c r="H18" i="4"/>
  <c r="H19" i="4"/>
  <c r="H20" i="4"/>
  <c r="H21" i="4"/>
  <c r="H22" i="4"/>
  <c r="H23" i="4"/>
  <c r="H24" i="4"/>
  <c r="H25" i="4"/>
  <c r="H26" i="4"/>
  <c r="H27" i="4"/>
  <c r="H8" i="4"/>
  <c r="H9" i="4"/>
  <c r="H7" i="4"/>
  <c r="H6" i="4"/>
  <c r="BL71" i="5" l="1"/>
  <c r="H6" i="1" l="1"/>
  <c r="H4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9" i="1"/>
  <c r="H50" i="1"/>
  <c r="H51" i="1"/>
  <c r="H52" i="1"/>
  <c r="H53" i="1"/>
  <c r="H54" i="1"/>
  <c r="H55" i="1"/>
  <c r="H56" i="1"/>
  <c r="AL17" i="5" l="1"/>
  <c r="AT17" i="5" s="1"/>
  <c r="AL31" i="5"/>
  <c r="AT31" i="5" s="1"/>
  <c r="AL41" i="5"/>
  <c r="AL51" i="5"/>
  <c r="AT51" i="5" s="1"/>
  <c r="AL47" i="5"/>
  <c r="AT47" i="5" s="1"/>
  <c r="AL35" i="5"/>
  <c r="AT35" i="5" s="1"/>
  <c r="AL57" i="5"/>
  <c r="AT57" i="5" s="1"/>
  <c r="AL19" i="5"/>
  <c r="AT19" i="5" s="1"/>
  <c r="AL65" i="5"/>
  <c r="AT65" i="5" s="1"/>
  <c r="AL69" i="5"/>
  <c r="AT69" i="5" s="1"/>
  <c r="AL61" i="5"/>
  <c r="AL59" i="5"/>
  <c r="AT59" i="5" s="1"/>
  <c r="AL25" i="5"/>
  <c r="AT25" i="5" s="1"/>
  <c r="AL33" i="5"/>
  <c r="AT33" i="5" s="1"/>
  <c r="AL27" i="5"/>
  <c r="AT27" i="5" s="1"/>
  <c r="AL21" i="5"/>
  <c r="AT21" i="5" s="1"/>
  <c r="AL29" i="5"/>
  <c r="AT29" i="5" s="1"/>
  <c r="AL39" i="5"/>
  <c r="AT39" i="5" s="1"/>
  <c r="AL37" i="5"/>
  <c r="AT37" i="5" s="1"/>
  <c r="AL55" i="5"/>
  <c r="AT55" i="5" s="1"/>
  <c r="AL49" i="5"/>
  <c r="AT49" i="5" s="1"/>
  <c r="AL45" i="5"/>
  <c r="AT45" i="5" s="1"/>
  <c r="AL63" i="5"/>
  <c r="AT63" i="5" s="1"/>
  <c r="AL23" i="5"/>
  <c r="AT23" i="5" s="1"/>
  <c r="AL53" i="5"/>
  <c r="AT53" i="5" s="1"/>
  <c r="AL67" i="5"/>
  <c r="AT67" i="5" s="1"/>
  <c r="AL43" i="5"/>
  <c r="AT43" i="5" s="1"/>
  <c r="AB71" i="5" l="1"/>
</calcChain>
</file>

<file path=xl/sharedStrings.xml><?xml version="1.0" encoding="utf-8"?>
<sst xmlns="http://schemas.openxmlformats.org/spreadsheetml/2006/main" count="176" uniqueCount="85">
  <si>
    <t>チーム名</t>
  </si>
  <si>
    <t>生年月日</t>
  </si>
  <si>
    <t>種目
番号</t>
    <rPh sb="0" eb="2">
      <t>シュモク</t>
    </rPh>
    <rPh sb="3" eb="5">
      <t>バンゴウ</t>
    </rPh>
    <phoneticPr fontId="1"/>
  </si>
  <si>
    <t>大会
年齢</t>
    <phoneticPr fontId="1"/>
  </si>
  <si>
    <r>
      <rPr>
        <sz val="7"/>
        <rFont val="ＭＳ 明朝"/>
        <family val="1"/>
        <charset val="128"/>
      </rPr>
      <t>招待/無条件出場対象者</t>
    </r>
    <r>
      <rPr>
        <sz val="6"/>
        <rFont val="ＭＳ 明朝"/>
        <family val="1"/>
        <charset val="128"/>
      </rPr>
      <t xml:space="preserve">
</t>
    </r>
    <r>
      <rPr>
        <sz val="10"/>
        <rFont val="ＭＳ 明朝"/>
        <family val="1"/>
        <charset val="128"/>
      </rPr>
      <t>推薦理由</t>
    </r>
    <rPh sb="0" eb="2">
      <t>ショウタイ</t>
    </rPh>
    <rPh sb="3" eb="6">
      <t>ムジョウケン</t>
    </rPh>
    <rPh sb="6" eb="8">
      <t>シュツジョウ</t>
    </rPh>
    <rPh sb="8" eb="11">
      <t>タイショウシャ</t>
    </rPh>
    <rPh sb="12" eb="14">
      <t>スイセン</t>
    </rPh>
    <rPh sb="14" eb="16">
      <t>リユウ</t>
    </rPh>
    <phoneticPr fontId="1"/>
  </si>
  <si>
    <t>氏　名</t>
  </si>
  <si>
    <t>氏　名</t>
    <phoneticPr fontId="1"/>
  </si>
  <si>
    <t>東卓クラブ</t>
    <rPh sb="0" eb="1">
      <t>トウ</t>
    </rPh>
    <rPh sb="1" eb="2">
      <t>タク</t>
    </rPh>
    <phoneticPr fontId="1"/>
  </si>
  <si>
    <t>トウタククラブ</t>
  </si>
  <si>
    <t>トウタククラブ</t>
    <phoneticPr fontId="1"/>
  </si>
  <si>
    <t>東京 太郎</t>
    <rPh sb="0" eb="2">
      <t>トウキョウ</t>
    </rPh>
    <rPh sb="3" eb="5">
      <t>タロウ</t>
    </rPh>
    <phoneticPr fontId="1"/>
  </si>
  <si>
    <t>トウキョウ タロウ</t>
  </si>
  <si>
    <t>トウキョウ タロウ</t>
    <phoneticPr fontId="1"/>
  </si>
  <si>
    <t>第75回東京選手権ベスト8</t>
    <rPh sb="0" eb="1">
      <t>ダイ</t>
    </rPh>
    <rPh sb="3" eb="4">
      <t>カイ</t>
    </rPh>
    <rPh sb="4" eb="9">
      <t>トウキョウセンシュケン</t>
    </rPh>
    <phoneticPr fontId="1"/>
  </si>
  <si>
    <t>入力
見本</t>
    <rPh sb="0" eb="2">
      <t>ニュウリョク</t>
    </rPh>
    <rPh sb="3" eb="5">
      <t>ミホン</t>
    </rPh>
    <phoneticPr fontId="1"/>
  </si>
  <si>
    <t>○</t>
  </si>
  <si>
    <t>T O K Y O  O P E N  2 0 2 4　第 7 6 回 東 京 卓 球 選 手 権 大 会</t>
    <rPh sb="28" eb="29">
      <t>ダイ</t>
    </rPh>
    <rPh sb="34" eb="35">
      <t>カイ</t>
    </rPh>
    <rPh sb="36" eb="37">
      <t>ヒガシ</t>
    </rPh>
    <rPh sb="38" eb="39">
      <t>キョウ</t>
    </rPh>
    <rPh sb="40" eb="41">
      <t>タク</t>
    </rPh>
    <rPh sb="42" eb="43">
      <t>タマ</t>
    </rPh>
    <rPh sb="44" eb="45">
      <t>セン</t>
    </rPh>
    <rPh sb="46" eb="47">
      <t>シュ</t>
    </rPh>
    <rPh sb="48" eb="49">
      <t>ケン</t>
    </rPh>
    <rPh sb="50" eb="51">
      <t>ダイ</t>
    </rPh>
    <rPh sb="52" eb="53">
      <t>カイ</t>
    </rPh>
    <phoneticPr fontId="1"/>
  </si>
  <si>
    <t>団体名</t>
    <rPh sb="0" eb="3">
      <t>ダンタイメイ</t>
    </rPh>
    <phoneticPr fontId="1"/>
  </si>
  <si>
    <t>第75回東京選手権ベスト4</t>
    <rPh sb="0" eb="1">
      <t>ダイ</t>
    </rPh>
    <rPh sb="3" eb="4">
      <t>カイ</t>
    </rPh>
    <rPh sb="4" eb="9">
      <t>トウキョウセンシュケン</t>
    </rPh>
    <phoneticPr fontId="1"/>
  </si>
  <si>
    <t>東京 次郎</t>
    <rPh sb="0" eb="2">
      <t>トウキョウ</t>
    </rPh>
    <rPh sb="3" eb="5">
      <t>ジロウ</t>
    </rPh>
    <phoneticPr fontId="1"/>
  </si>
  <si>
    <t>トウキョウ ジロウ</t>
    <phoneticPr fontId="1"/>
  </si>
  <si>
    <t>【 シングルス申込書 】</t>
    <rPh sb="7" eb="8">
      <t>サル</t>
    </rPh>
    <rPh sb="8" eb="9">
      <t>コミ</t>
    </rPh>
    <rPh sb="9" eb="10">
      <t>ショ</t>
    </rPh>
    <phoneticPr fontId="1"/>
  </si>
  <si>
    <t>【 ダブルス申込書 】</t>
    <rPh sb="6" eb="7">
      <t>サル</t>
    </rPh>
    <rPh sb="7" eb="8">
      <t>コミ</t>
    </rPh>
    <rPh sb="8" eb="9">
      <t>ショ</t>
    </rPh>
    <phoneticPr fontId="1"/>
  </si>
  <si>
    <t>口座名義</t>
    <rPh sb="0" eb="4">
      <t>コウザメイギ</t>
    </rPh>
    <phoneticPr fontId="1"/>
  </si>
  <si>
    <t>口座番号</t>
    <rPh sb="0" eb="4">
      <t>コウザバンゴウ</t>
    </rPh>
    <phoneticPr fontId="1"/>
  </si>
  <si>
    <t>支店名</t>
    <rPh sb="0" eb="3">
      <t>シテンメイ</t>
    </rPh>
    <phoneticPr fontId="1"/>
  </si>
  <si>
    <t>フリガナ</t>
    <phoneticPr fontId="1"/>
  </si>
  <si>
    <t>普通・当座</t>
    <rPh sb="0" eb="2">
      <t>フツウ</t>
    </rPh>
    <rPh sb="3" eb="5">
      <t>トウザ</t>
    </rPh>
    <phoneticPr fontId="1"/>
  </si>
  <si>
    <t>口座種別</t>
    <rPh sb="0" eb="4">
      <t>コウザシュベツ</t>
    </rPh>
    <phoneticPr fontId="1"/>
  </si>
  <si>
    <t>金融機関名</t>
    <rPh sb="0" eb="5">
      <t>キンユウキカンメイ</t>
    </rPh>
    <phoneticPr fontId="1"/>
  </si>
  <si>
    <t>※大会が中止になった場合の参加料返金先口座をご記入ください。</t>
    <rPh sb="1" eb="3">
      <t>タイカイ</t>
    </rPh>
    <rPh sb="4" eb="6">
      <t>チュウシ</t>
    </rPh>
    <rPh sb="10" eb="12">
      <t>バアイ</t>
    </rPh>
    <rPh sb="13" eb="16">
      <t>サンカリョウ</t>
    </rPh>
    <rPh sb="16" eb="19">
      <t>ヘンキンサキ</t>
    </rPh>
    <rPh sb="19" eb="21">
      <t>コウザ</t>
    </rPh>
    <rPh sb="23" eb="25">
      <t>キニュウ</t>
    </rPh>
    <phoneticPr fontId="1"/>
  </si>
  <si>
    <t>円</t>
    <rPh sb="0" eb="1">
      <t>エン</t>
    </rPh>
    <phoneticPr fontId="1"/>
  </si>
  <si>
    <t>合　　計</t>
    <rPh sb="0" eb="1">
      <t>ゴウ</t>
    </rPh>
    <rPh sb="3" eb="4">
      <t>ケイ</t>
    </rPh>
    <phoneticPr fontId="1"/>
  </si>
  <si>
    <t>名 ＝</t>
    <rPh sb="0" eb="1">
      <t>メイ</t>
    </rPh>
    <phoneticPr fontId="1"/>
  </si>
  <si>
    <t>円 ×</t>
    <rPh sb="0" eb="1">
      <t>エン</t>
    </rPh>
    <phoneticPr fontId="1"/>
  </si>
  <si>
    <r>
      <rPr>
        <sz val="10"/>
        <color indexed="8"/>
        <rFont val="ＭＳ Ｐ明朝"/>
        <family val="1"/>
        <charset val="128"/>
      </rPr>
      <t>[</t>
    </r>
    <r>
      <rPr>
        <sz val="10"/>
        <color indexed="8"/>
        <rFont val="ＭＳ Ｐ明朝"/>
        <family val="1"/>
        <charset val="128"/>
      </rPr>
      <t>28</t>
    </r>
    <r>
      <rPr>
        <sz val="10"/>
        <color indexed="8"/>
        <rFont val="ＭＳ Ｐ明朝"/>
        <family val="1"/>
        <charset val="128"/>
      </rPr>
      <t>]</t>
    </r>
    <r>
      <rPr>
        <sz val="10"/>
        <color indexed="8"/>
        <rFont val="ＭＳ 明朝"/>
        <family val="1"/>
        <charset val="128"/>
      </rPr>
      <t xml:space="preserve"> 女子カデット</t>
    </r>
    <rPh sb="5" eb="7">
      <t>ジョシ</t>
    </rPh>
    <phoneticPr fontId="1"/>
  </si>
  <si>
    <r>
      <rPr>
        <sz val="10"/>
        <color indexed="8"/>
        <rFont val="ＭＳ Ｐ明朝"/>
        <family val="1"/>
        <charset val="128"/>
      </rPr>
      <t>[</t>
    </r>
    <r>
      <rPr>
        <sz val="10"/>
        <color indexed="8"/>
        <rFont val="ＭＳ Ｐ明朝"/>
        <family val="1"/>
        <charset val="128"/>
      </rPr>
      <t>27</t>
    </r>
    <r>
      <rPr>
        <sz val="10"/>
        <color indexed="8"/>
        <rFont val="ＭＳ Ｐ明朝"/>
        <family val="1"/>
        <charset val="128"/>
      </rPr>
      <t>]</t>
    </r>
    <r>
      <rPr>
        <sz val="10"/>
        <color indexed="8"/>
        <rFont val="ＭＳ 明朝"/>
        <family val="1"/>
        <charset val="128"/>
      </rPr>
      <t xml:space="preserve"> 男子カデット</t>
    </r>
    <rPh sb="5" eb="6">
      <t>オトコ</t>
    </rPh>
    <rPh sb="6" eb="7">
      <t>コ</t>
    </rPh>
    <phoneticPr fontId="1"/>
  </si>
  <si>
    <r>
      <rPr>
        <sz val="10"/>
        <color indexed="8"/>
        <rFont val="ＭＳ Ｐ明朝"/>
        <family val="1"/>
        <charset val="128"/>
      </rPr>
      <t>[26]</t>
    </r>
    <r>
      <rPr>
        <sz val="10"/>
        <color indexed="8"/>
        <rFont val="ＭＳ 明朝"/>
        <family val="1"/>
        <charset val="128"/>
      </rPr>
      <t xml:space="preserve"> 女子ジュニア</t>
    </r>
    <rPh sb="5" eb="7">
      <t>ジョシ</t>
    </rPh>
    <phoneticPr fontId="1"/>
  </si>
  <si>
    <r>
      <rPr>
        <sz val="10"/>
        <color indexed="8"/>
        <rFont val="ＭＳ Ｐ明朝"/>
        <family val="1"/>
        <charset val="128"/>
      </rPr>
      <t>[25]</t>
    </r>
    <r>
      <rPr>
        <sz val="10"/>
        <color indexed="8"/>
        <rFont val="ＭＳ 明朝"/>
        <family val="1"/>
        <charset val="128"/>
      </rPr>
      <t xml:space="preserve"> 男子ジュニア</t>
    </r>
    <rPh sb="5" eb="7">
      <t>ダンシ</t>
    </rPh>
    <phoneticPr fontId="1"/>
  </si>
  <si>
    <t>無料</t>
    <rPh sb="0" eb="1">
      <t>ナ</t>
    </rPh>
    <rPh sb="1" eb="2">
      <t>リョウ</t>
    </rPh>
    <phoneticPr fontId="1"/>
  </si>
  <si>
    <r>
      <rPr>
        <sz val="10"/>
        <color indexed="8"/>
        <rFont val="ＭＳ Ｐ明朝"/>
        <family val="1"/>
        <charset val="128"/>
      </rPr>
      <t>[</t>
    </r>
    <r>
      <rPr>
        <sz val="10"/>
        <color indexed="8"/>
        <rFont val="ＭＳ Ｐ明朝"/>
        <family val="1"/>
        <charset val="128"/>
      </rPr>
      <t>24</t>
    </r>
    <r>
      <rPr>
        <sz val="10"/>
        <color indexed="8"/>
        <rFont val="ＭＳ Ｐ明朝"/>
        <family val="1"/>
        <charset val="128"/>
      </rPr>
      <t>]</t>
    </r>
    <r>
      <rPr>
        <sz val="10"/>
        <color indexed="8"/>
        <rFont val="ＭＳ 明朝"/>
        <family val="1"/>
        <charset val="128"/>
      </rPr>
      <t xml:space="preserve"> 女子ナインティ</t>
    </r>
    <rPh sb="5" eb="7">
      <t>ジョシ</t>
    </rPh>
    <phoneticPr fontId="1"/>
  </si>
  <si>
    <r>
      <rPr>
        <sz val="10"/>
        <color indexed="8"/>
        <rFont val="ＭＳ Ｐ明朝"/>
        <family val="1"/>
        <charset val="128"/>
      </rPr>
      <t>[</t>
    </r>
    <r>
      <rPr>
        <sz val="10"/>
        <color indexed="8"/>
        <rFont val="ＭＳ Ｐ明朝"/>
        <family val="1"/>
        <charset val="128"/>
      </rPr>
      <t>23</t>
    </r>
    <r>
      <rPr>
        <sz val="10"/>
        <color indexed="8"/>
        <rFont val="ＭＳ Ｐ明朝"/>
        <family val="1"/>
        <charset val="128"/>
      </rPr>
      <t>]</t>
    </r>
    <r>
      <rPr>
        <sz val="10"/>
        <color indexed="8"/>
        <rFont val="ＭＳ 明朝"/>
        <family val="1"/>
        <charset val="128"/>
      </rPr>
      <t xml:space="preserve"> 女子ハイエイティ</t>
    </r>
    <rPh sb="5" eb="7">
      <t>ジョシ</t>
    </rPh>
    <phoneticPr fontId="1"/>
  </si>
  <si>
    <r>
      <rPr>
        <sz val="10"/>
        <color indexed="8"/>
        <rFont val="ＭＳ Ｐ明朝"/>
        <family val="1"/>
        <charset val="128"/>
      </rPr>
      <t>[</t>
    </r>
    <r>
      <rPr>
        <sz val="10"/>
        <color indexed="8"/>
        <rFont val="ＭＳ Ｐ明朝"/>
        <family val="1"/>
        <charset val="128"/>
      </rPr>
      <t>22</t>
    </r>
    <r>
      <rPr>
        <sz val="10"/>
        <color indexed="8"/>
        <rFont val="ＭＳ Ｐ明朝"/>
        <family val="1"/>
        <charset val="128"/>
      </rPr>
      <t>]</t>
    </r>
    <r>
      <rPr>
        <sz val="10"/>
        <color indexed="8"/>
        <rFont val="ＭＳ 明朝"/>
        <family val="1"/>
        <charset val="128"/>
      </rPr>
      <t xml:space="preserve"> 女子ローエイティ</t>
    </r>
    <rPh sb="5" eb="7">
      <t>ジョシ</t>
    </rPh>
    <phoneticPr fontId="1"/>
  </si>
  <si>
    <r>
      <rPr>
        <sz val="10"/>
        <color indexed="8"/>
        <rFont val="ＭＳ Ｐ明朝"/>
        <family val="1"/>
        <charset val="128"/>
      </rPr>
      <t>[</t>
    </r>
    <r>
      <rPr>
        <sz val="10"/>
        <color indexed="8"/>
        <rFont val="ＭＳ Ｐ明朝"/>
        <family val="1"/>
        <charset val="128"/>
      </rPr>
      <t>21</t>
    </r>
    <r>
      <rPr>
        <sz val="10"/>
        <color indexed="8"/>
        <rFont val="ＭＳ Ｐ明朝"/>
        <family val="1"/>
        <charset val="128"/>
      </rPr>
      <t>]</t>
    </r>
    <r>
      <rPr>
        <sz val="10"/>
        <color indexed="8"/>
        <rFont val="ＭＳ 明朝"/>
        <family val="1"/>
        <charset val="128"/>
      </rPr>
      <t xml:space="preserve"> 女子ハイセブンティ</t>
    </r>
    <rPh sb="5" eb="7">
      <t>ジョシ</t>
    </rPh>
    <phoneticPr fontId="1"/>
  </si>
  <si>
    <r>
      <rPr>
        <sz val="10"/>
        <color indexed="8"/>
        <rFont val="ＭＳ Ｐ明朝"/>
        <family val="1"/>
        <charset val="128"/>
      </rPr>
      <t>[</t>
    </r>
    <r>
      <rPr>
        <sz val="10"/>
        <color indexed="8"/>
        <rFont val="ＭＳ Ｐ明朝"/>
        <family val="1"/>
        <charset val="128"/>
      </rPr>
      <t>20</t>
    </r>
    <r>
      <rPr>
        <sz val="10"/>
        <color indexed="8"/>
        <rFont val="ＭＳ Ｐ明朝"/>
        <family val="1"/>
        <charset val="128"/>
      </rPr>
      <t>]</t>
    </r>
    <r>
      <rPr>
        <sz val="10"/>
        <color indexed="8"/>
        <rFont val="ＭＳ 明朝"/>
        <family val="1"/>
        <charset val="128"/>
      </rPr>
      <t xml:space="preserve"> 女子ローセブンティ</t>
    </r>
    <rPh sb="5" eb="7">
      <t>ジョシ</t>
    </rPh>
    <phoneticPr fontId="1"/>
  </si>
  <si>
    <r>
      <rPr>
        <sz val="10"/>
        <color indexed="8"/>
        <rFont val="ＭＳ Ｐ明朝"/>
        <family val="1"/>
        <charset val="128"/>
      </rPr>
      <t>[1</t>
    </r>
    <r>
      <rPr>
        <sz val="10"/>
        <color indexed="8"/>
        <rFont val="ＭＳ Ｐ明朝"/>
        <family val="1"/>
        <charset val="128"/>
      </rPr>
      <t>9</t>
    </r>
    <r>
      <rPr>
        <sz val="10"/>
        <color indexed="8"/>
        <rFont val="ＭＳ Ｐ明朝"/>
        <family val="1"/>
        <charset val="128"/>
      </rPr>
      <t>]</t>
    </r>
    <r>
      <rPr>
        <sz val="10"/>
        <color indexed="8"/>
        <rFont val="ＭＳ 明朝"/>
        <family val="1"/>
        <charset val="128"/>
      </rPr>
      <t xml:space="preserve"> 女子ハイシックスティ</t>
    </r>
    <rPh sb="5" eb="7">
      <t>ジョシ</t>
    </rPh>
    <phoneticPr fontId="1"/>
  </si>
  <si>
    <r>
      <rPr>
        <sz val="10"/>
        <color indexed="8"/>
        <rFont val="ＭＳ Ｐ明朝"/>
        <family val="1"/>
        <charset val="128"/>
      </rPr>
      <t>[1</t>
    </r>
    <r>
      <rPr>
        <sz val="10"/>
        <color indexed="8"/>
        <rFont val="ＭＳ Ｐ明朝"/>
        <family val="1"/>
        <charset val="128"/>
      </rPr>
      <t>8</t>
    </r>
    <r>
      <rPr>
        <sz val="10"/>
        <color indexed="8"/>
        <rFont val="ＭＳ Ｐ明朝"/>
        <family val="1"/>
        <charset val="128"/>
      </rPr>
      <t>]</t>
    </r>
    <r>
      <rPr>
        <sz val="10"/>
        <color indexed="8"/>
        <rFont val="ＭＳ 明朝"/>
        <family val="1"/>
        <charset val="128"/>
      </rPr>
      <t xml:space="preserve"> 女子ローシックスティ</t>
    </r>
    <rPh sb="5" eb="7">
      <t>ジョシ</t>
    </rPh>
    <phoneticPr fontId="1"/>
  </si>
  <si>
    <r>
      <rPr>
        <sz val="10"/>
        <color indexed="8"/>
        <rFont val="ＭＳ Ｐ明朝"/>
        <family val="1"/>
        <charset val="128"/>
      </rPr>
      <t>[1</t>
    </r>
    <r>
      <rPr>
        <sz val="10"/>
        <color indexed="8"/>
        <rFont val="ＭＳ Ｐ明朝"/>
        <family val="1"/>
        <charset val="128"/>
      </rPr>
      <t>7</t>
    </r>
    <r>
      <rPr>
        <sz val="10"/>
        <color indexed="8"/>
        <rFont val="ＭＳ Ｐ明朝"/>
        <family val="1"/>
        <charset val="128"/>
      </rPr>
      <t>]</t>
    </r>
    <r>
      <rPr>
        <sz val="10"/>
        <color indexed="8"/>
        <rFont val="ＭＳ 明朝"/>
        <family val="1"/>
        <charset val="128"/>
      </rPr>
      <t xml:space="preserve"> 女子フィフティ</t>
    </r>
    <rPh sb="5" eb="7">
      <t>ジョシ</t>
    </rPh>
    <phoneticPr fontId="1"/>
  </si>
  <si>
    <r>
      <rPr>
        <sz val="10"/>
        <color indexed="8"/>
        <rFont val="ＭＳ Ｐ明朝"/>
        <family val="1"/>
        <charset val="128"/>
      </rPr>
      <t>[1</t>
    </r>
    <r>
      <rPr>
        <sz val="10"/>
        <color indexed="8"/>
        <rFont val="ＭＳ Ｐ明朝"/>
        <family val="1"/>
        <charset val="128"/>
      </rPr>
      <t>6</t>
    </r>
    <r>
      <rPr>
        <sz val="10"/>
        <color indexed="8"/>
        <rFont val="ＭＳ Ｐ明朝"/>
        <family val="1"/>
        <charset val="128"/>
      </rPr>
      <t>]</t>
    </r>
    <r>
      <rPr>
        <sz val="10"/>
        <color indexed="8"/>
        <rFont val="ＭＳ 明朝"/>
        <family val="1"/>
        <charset val="128"/>
      </rPr>
      <t xml:space="preserve"> 女子フォーティ</t>
    </r>
    <rPh sb="5" eb="7">
      <t>ジョシ</t>
    </rPh>
    <phoneticPr fontId="1"/>
  </si>
  <si>
    <r>
      <rPr>
        <sz val="10"/>
        <color indexed="8"/>
        <rFont val="ＭＳ Ｐ明朝"/>
        <family val="1"/>
        <charset val="128"/>
      </rPr>
      <t>[1</t>
    </r>
    <r>
      <rPr>
        <sz val="10"/>
        <color indexed="8"/>
        <rFont val="ＭＳ Ｐ明朝"/>
        <family val="1"/>
        <charset val="128"/>
      </rPr>
      <t>5</t>
    </r>
    <r>
      <rPr>
        <sz val="10"/>
        <color indexed="8"/>
        <rFont val="ＭＳ Ｐ明朝"/>
        <family val="1"/>
        <charset val="128"/>
      </rPr>
      <t>]</t>
    </r>
    <r>
      <rPr>
        <sz val="10"/>
        <color indexed="8"/>
        <rFont val="ＭＳ 明朝"/>
        <family val="1"/>
        <charset val="128"/>
      </rPr>
      <t xml:space="preserve"> 女子サーティ</t>
    </r>
    <rPh sb="5" eb="7">
      <t>ジョシ</t>
    </rPh>
    <phoneticPr fontId="1"/>
  </si>
  <si>
    <r>
      <rPr>
        <sz val="10"/>
        <color indexed="8"/>
        <rFont val="ＭＳ Ｐ明朝"/>
        <family val="1"/>
        <charset val="128"/>
      </rPr>
      <t>[1</t>
    </r>
    <r>
      <rPr>
        <sz val="10"/>
        <color indexed="8"/>
        <rFont val="ＭＳ Ｐ明朝"/>
        <family val="1"/>
        <charset val="128"/>
      </rPr>
      <t>4</t>
    </r>
    <r>
      <rPr>
        <sz val="10"/>
        <color indexed="8"/>
        <rFont val="ＭＳ Ｐ明朝"/>
        <family val="1"/>
        <charset val="128"/>
      </rPr>
      <t>]</t>
    </r>
    <r>
      <rPr>
        <sz val="10"/>
        <color indexed="8"/>
        <rFont val="ＭＳ 明朝"/>
        <family val="1"/>
        <charset val="128"/>
      </rPr>
      <t xml:space="preserve"> 男子ナインティ</t>
    </r>
    <rPh sb="5" eb="7">
      <t>ダンシ</t>
    </rPh>
    <phoneticPr fontId="1"/>
  </si>
  <si>
    <r>
      <rPr>
        <sz val="10"/>
        <color indexed="8"/>
        <rFont val="ＭＳ Ｐ明朝"/>
        <family val="1"/>
        <charset val="128"/>
      </rPr>
      <t>[1</t>
    </r>
    <r>
      <rPr>
        <sz val="10"/>
        <color indexed="8"/>
        <rFont val="ＭＳ Ｐ明朝"/>
        <family val="1"/>
        <charset val="128"/>
      </rPr>
      <t>3</t>
    </r>
    <r>
      <rPr>
        <sz val="10"/>
        <color indexed="8"/>
        <rFont val="ＭＳ Ｐ明朝"/>
        <family val="1"/>
        <charset val="128"/>
      </rPr>
      <t>]</t>
    </r>
    <r>
      <rPr>
        <sz val="10"/>
        <color indexed="8"/>
        <rFont val="ＭＳ 明朝"/>
        <family val="1"/>
        <charset val="128"/>
      </rPr>
      <t xml:space="preserve"> 男子ハイエイティ</t>
    </r>
    <rPh sb="5" eb="7">
      <t>ダンシ</t>
    </rPh>
    <phoneticPr fontId="1"/>
  </si>
  <si>
    <r>
      <rPr>
        <sz val="10"/>
        <color indexed="8"/>
        <rFont val="ＭＳ Ｐ明朝"/>
        <family val="1"/>
        <charset val="128"/>
      </rPr>
      <t>[1</t>
    </r>
    <r>
      <rPr>
        <sz val="10"/>
        <color indexed="8"/>
        <rFont val="ＭＳ Ｐ明朝"/>
        <family val="1"/>
        <charset val="128"/>
      </rPr>
      <t>2</t>
    </r>
    <r>
      <rPr>
        <sz val="10"/>
        <color indexed="8"/>
        <rFont val="ＭＳ Ｐ明朝"/>
        <family val="1"/>
        <charset val="128"/>
      </rPr>
      <t>]</t>
    </r>
    <r>
      <rPr>
        <sz val="10"/>
        <color indexed="8"/>
        <rFont val="ＭＳ 明朝"/>
        <family val="1"/>
        <charset val="128"/>
      </rPr>
      <t xml:space="preserve"> 男子ローエイティ</t>
    </r>
    <rPh sb="5" eb="7">
      <t>ダンシ</t>
    </rPh>
    <phoneticPr fontId="1"/>
  </si>
  <si>
    <r>
      <rPr>
        <sz val="10"/>
        <color indexed="8"/>
        <rFont val="ＭＳ Ｐ明朝"/>
        <family val="1"/>
        <charset val="128"/>
      </rPr>
      <t>[1</t>
    </r>
    <r>
      <rPr>
        <sz val="10"/>
        <color indexed="8"/>
        <rFont val="ＭＳ Ｐ明朝"/>
        <family val="1"/>
        <charset val="128"/>
      </rPr>
      <t>1</t>
    </r>
    <r>
      <rPr>
        <sz val="10"/>
        <color indexed="8"/>
        <rFont val="ＭＳ Ｐ明朝"/>
        <family val="1"/>
        <charset val="128"/>
      </rPr>
      <t>]</t>
    </r>
    <r>
      <rPr>
        <sz val="10"/>
        <color indexed="8"/>
        <rFont val="ＭＳ 明朝"/>
        <family val="1"/>
        <charset val="128"/>
      </rPr>
      <t xml:space="preserve"> 男子ハイセブンティ</t>
    </r>
    <rPh sb="5" eb="7">
      <t>ダンシ</t>
    </rPh>
    <phoneticPr fontId="1"/>
  </si>
  <si>
    <r>
      <rPr>
        <sz val="10"/>
        <color indexed="8"/>
        <rFont val="ＭＳ Ｐ明朝"/>
        <family val="1"/>
        <charset val="128"/>
      </rPr>
      <t>[10]</t>
    </r>
    <r>
      <rPr>
        <sz val="10"/>
        <color indexed="8"/>
        <rFont val="ＭＳ 明朝"/>
        <family val="1"/>
        <charset val="128"/>
      </rPr>
      <t xml:space="preserve"> 男子ローセブンティ</t>
    </r>
    <rPh sb="5" eb="7">
      <t>ダンシ</t>
    </rPh>
    <phoneticPr fontId="1"/>
  </si>
  <si>
    <r>
      <rPr>
        <sz val="10"/>
        <color indexed="8"/>
        <rFont val="ＭＳ Ｐ明朝"/>
        <family val="1"/>
        <charset val="128"/>
      </rPr>
      <t>[ 9 ]</t>
    </r>
    <r>
      <rPr>
        <sz val="10"/>
        <color indexed="8"/>
        <rFont val="ＭＳ 明朝"/>
        <family val="1"/>
        <charset val="128"/>
      </rPr>
      <t xml:space="preserve"> 男子ハイシックスティ</t>
    </r>
    <rPh sb="6" eb="8">
      <t>ダンシ</t>
    </rPh>
    <phoneticPr fontId="1"/>
  </si>
  <si>
    <r>
      <rPr>
        <sz val="10"/>
        <color indexed="8"/>
        <rFont val="ＭＳ Ｐ明朝"/>
        <family val="1"/>
        <charset val="128"/>
      </rPr>
      <t>[ 8 ]</t>
    </r>
    <r>
      <rPr>
        <sz val="10"/>
        <color indexed="8"/>
        <rFont val="ＭＳ 明朝"/>
        <family val="1"/>
        <charset val="128"/>
      </rPr>
      <t xml:space="preserve"> 男子ローシックスティ</t>
    </r>
    <rPh sb="6" eb="8">
      <t>ダンシ</t>
    </rPh>
    <phoneticPr fontId="1"/>
  </si>
  <si>
    <r>
      <rPr>
        <sz val="10"/>
        <color indexed="8"/>
        <rFont val="ＭＳ Ｐ明朝"/>
        <family val="1"/>
        <charset val="128"/>
      </rPr>
      <t>[ 7 ]</t>
    </r>
    <r>
      <rPr>
        <sz val="10"/>
        <color indexed="8"/>
        <rFont val="ＭＳ 明朝"/>
        <family val="1"/>
        <charset val="128"/>
      </rPr>
      <t xml:space="preserve"> 男子フィフティ</t>
    </r>
    <rPh sb="6" eb="8">
      <t>ダンシ</t>
    </rPh>
    <phoneticPr fontId="1"/>
  </si>
  <si>
    <r>
      <rPr>
        <sz val="10"/>
        <color indexed="8"/>
        <rFont val="ＭＳ Ｐ明朝"/>
        <family val="1"/>
        <charset val="128"/>
      </rPr>
      <t>[ 6 ]</t>
    </r>
    <r>
      <rPr>
        <sz val="10"/>
        <color indexed="8"/>
        <rFont val="ＭＳ 明朝"/>
        <family val="1"/>
        <charset val="128"/>
      </rPr>
      <t xml:space="preserve"> 男子フォーティ</t>
    </r>
    <rPh sb="6" eb="8">
      <t>ダンシ</t>
    </rPh>
    <phoneticPr fontId="1"/>
  </si>
  <si>
    <r>
      <rPr>
        <sz val="10"/>
        <color indexed="8"/>
        <rFont val="ＭＳ Ｐ明朝"/>
        <family val="1"/>
        <charset val="128"/>
      </rPr>
      <t>[ 5 ]</t>
    </r>
    <r>
      <rPr>
        <sz val="10"/>
        <color indexed="8"/>
        <rFont val="ＭＳ 明朝"/>
        <family val="1"/>
        <charset val="128"/>
      </rPr>
      <t xml:space="preserve"> 男子サーティ</t>
    </r>
    <rPh sb="6" eb="8">
      <t>ダンシ</t>
    </rPh>
    <phoneticPr fontId="1"/>
  </si>
  <si>
    <t>組 ＝</t>
    <rPh sb="0" eb="1">
      <t>クミ</t>
    </rPh>
    <phoneticPr fontId="1"/>
  </si>
  <si>
    <r>
      <rPr>
        <sz val="10"/>
        <color indexed="8"/>
        <rFont val="ＭＳ Ｐ明朝"/>
        <family val="1"/>
        <charset val="128"/>
      </rPr>
      <t>[ 4 ]</t>
    </r>
    <r>
      <rPr>
        <sz val="10"/>
        <color indexed="8"/>
        <rFont val="ＭＳ 明朝"/>
        <family val="1"/>
        <charset val="128"/>
      </rPr>
      <t xml:space="preserve"> 女子ダブルス</t>
    </r>
    <rPh sb="6" eb="8">
      <t>ジョシ</t>
    </rPh>
    <phoneticPr fontId="1"/>
  </si>
  <si>
    <r>
      <rPr>
        <sz val="10"/>
        <color indexed="8"/>
        <rFont val="ＭＳ Ｐ明朝"/>
        <family val="1"/>
        <charset val="128"/>
      </rPr>
      <t>[ 3 ]</t>
    </r>
    <r>
      <rPr>
        <sz val="10"/>
        <color indexed="8"/>
        <rFont val="ＭＳ 明朝"/>
        <family val="1"/>
        <charset val="128"/>
      </rPr>
      <t xml:space="preserve"> 男子ダブルス</t>
    </r>
    <rPh sb="6" eb="8">
      <t>ダンシ</t>
    </rPh>
    <phoneticPr fontId="1"/>
  </si>
  <si>
    <r>
      <rPr>
        <sz val="10"/>
        <color indexed="8"/>
        <rFont val="ＭＳ Ｐ明朝"/>
        <family val="1"/>
        <charset val="128"/>
      </rPr>
      <t>[ 2 ]</t>
    </r>
    <r>
      <rPr>
        <sz val="10"/>
        <color indexed="8"/>
        <rFont val="ＭＳ 明朝"/>
        <family val="1"/>
        <charset val="128"/>
      </rPr>
      <t xml:space="preserve"> 女子シングルス</t>
    </r>
    <rPh sb="6" eb="8">
      <t>ジョシ</t>
    </rPh>
    <phoneticPr fontId="1"/>
  </si>
  <si>
    <r>
      <rPr>
        <sz val="10"/>
        <color indexed="8"/>
        <rFont val="ＭＳ Ｐ明朝"/>
        <family val="1"/>
        <charset val="128"/>
      </rPr>
      <t>[ 1 ]</t>
    </r>
    <r>
      <rPr>
        <sz val="10"/>
        <color indexed="8"/>
        <rFont val="ＭＳ 明朝"/>
        <family val="1"/>
        <charset val="128"/>
      </rPr>
      <t xml:space="preserve"> 男子シングルス</t>
    </r>
    <rPh sb="6" eb="8">
      <t>ダンシ</t>
    </rPh>
    <phoneticPr fontId="1"/>
  </si>
  <si>
    <t>申　込
総　数</t>
    <rPh sb="0" eb="1">
      <t>シン</t>
    </rPh>
    <rPh sb="2" eb="3">
      <t>コミ</t>
    </rPh>
    <rPh sb="4" eb="5">
      <t>ソウ</t>
    </rPh>
    <rPh sb="6" eb="7">
      <t>スウ</t>
    </rPh>
    <phoneticPr fontId="1"/>
  </si>
  <si>
    <t>招　待
選手数</t>
    <rPh sb="0" eb="1">
      <t>ショウ</t>
    </rPh>
    <rPh sb="2" eb="3">
      <t>マチ</t>
    </rPh>
    <rPh sb="4" eb="6">
      <t>センシュ</t>
    </rPh>
    <rPh sb="6" eb="7">
      <t>スウ</t>
    </rPh>
    <phoneticPr fontId="1"/>
  </si>
  <si>
    <t>参加料　内訳</t>
    <rPh sb="0" eb="3">
      <t>サンカリョウ</t>
    </rPh>
    <rPh sb="4" eb="5">
      <t>ウチ</t>
    </rPh>
    <rPh sb="5" eb="6">
      <t>ヤク</t>
    </rPh>
    <phoneticPr fontId="1"/>
  </si>
  <si>
    <t>種　　目</t>
    <rPh sb="0" eb="1">
      <t>タネ</t>
    </rPh>
    <rPh sb="3" eb="4">
      <t>メ</t>
    </rPh>
    <phoneticPr fontId="1"/>
  </si>
  <si>
    <t>FAX</t>
    <phoneticPr fontId="1"/>
  </si>
  <si>
    <t>☎</t>
    <phoneticPr fontId="1"/>
  </si>
  <si>
    <t>〒</t>
    <phoneticPr fontId="1"/>
  </si>
  <si>
    <t>住 所</t>
    <rPh sb="0" eb="1">
      <t>ジュウ</t>
    </rPh>
    <rPh sb="2" eb="3">
      <t>トコロ</t>
    </rPh>
    <phoneticPr fontId="1"/>
  </si>
  <si>
    <t>氏 名</t>
    <rPh sb="0" eb="1">
      <t>シ</t>
    </rPh>
    <rPh sb="2" eb="3">
      <t>メイ</t>
    </rPh>
    <phoneticPr fontId="1"/>
  </si>
  <si>
    <t>申　込
責任者</t>
    <rPh sb="0" eb="1">
      <t>サル</t>
    </rPh>
    <rPh sb="2" eb="3">
      <t>コミ</t>
    </rPh>
    <rPh sb="4" eb="7">
      <t>セキニンシャ</t>
    </rPh>
    <phoneticPr fontId="1"/>
  </si>
  <si>
    <t>団体長名</t>
    <rPh sb="0" eb="2">
      <t>ダンタイ</t>
    </rPh>
    <rPh sb="2" eb="3">
      <t>チョウ</t>
    </rPh>
    <rPh sb="3" eb="4">
      <t>メイ</t>
    </rPh>
    <phoneticPr fontId="1"/>
  </si>
  <si>
    <t>T O K Y O   O P E N  2 0 2 4   第 7 6 回 東 京 卓 球 選 手 権 大 会  申 込 内 訳 表</t>
    <rPh sb="58" eb="59">
      <t>サル</t>
    </rPh>
    <rPh sb="60" eb="61">
      <t>コミ</t>
    </rPh>
    <rPh sb="62" eb="63">
      <t>ウチ</t>
    </rPh>
    <rPh sb="64" eb="65">
      <t>ワケ</t>
    </rPh>
    <rPh sb="66" eb="67">
      <t>ヒョウ</t>
    </rPh>
    <phoneticPr fontId="1"/>
  </si>
  <si>
    <r>
      <t>名</t>
    </r>
    <r>
      <rPr>
        <sz val="10"/>
        <color indexed="9"/>
        <rFont val="ＭＳ 明朝"/>
        <family val="1"/>
        <charset val="128"/>
      </rPr>
      <t xml:space="preserve"> </t>
    </r>
    <r>
      <rPr>
        <sz val="10"/>
        <color theme="1"/>
        <rFont val="ＭＳ 明朝"/>
        <family val="1"/>
        <charset val="128"/>
      </rPr>
      <t>　　</t>
    </r>
    <rPh sb="0" eb="1">
      <t>メイ</t>
    </rPh>
    <phoneticPr fontId="1"/>
  </si>
  <si>
    <r>
      <rPr>
        <sz val="6"/>
        <rFont val="ＭＳ 明朝"/>
        <family val="1"/>
        <charset val="128"/>
      </rPr>
      <t>ダブルス</t>
    </r>
    <r>
      <rPr>
        <sz val="9"/>
        <rFont val="ＭＳ 明朝"/>
        <family val="1"/>
        <charset val="128"/>
      </rPr>
      <t>参加</t>
    </r>
    <rPh sb="4" eb="6">
      <t>サンカ</t>
    </rPh>
    <phoneticPr fontId="1"/>
  </si>
  <si>
    <r>
      <rPr>
        <sz val="5"/>
        <rFont val="ＭＳ 明朝"/>
        <family val="1"/>
        <charset val="128"/>
      </rPr>
      <t>シングルス</t>
    </r>
    <r>
      <rPr>
        <sz val="8"/>
        <rFont val="ＭＳ 明朝"/>
        <family val="1"/>
        <charset val="128"/>
      </rPr>
      <t>参加</t>
    </r>
    <rPh sb="5" eb="7">
      <t>サンカ</t>
    </rPh>
    <phoneticPr fontId="1"/>
  </si>
  <si>
    <t>チーム名(カナ)</t>
  </si>
  <si>
    <t>チーム名(カナ)</t>
    <phoneticPr fontId="1"/>
  </si>
  <si>
    <t>氏名(カナ)</t>
  </si>
  <si>
    <t>氏名(カナ)</t>
    <phoneticPr fontId="1"/>
  </si>
  <si>
    <t xml:space="preserve">名 </t>
    <rPh sb="0" eb="1">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</si>
</sst>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x14ac:knownFonts="1">
    <font>
      <sz val="10"/>
      <name val="Arial"/>
    </font>
    <font>
      <sz val="6"/>
      <name val="ＭＳ Ｐゴシック"/>
      <family val="3"/>
      <charset val="128"/>
    </font>
    <font>
      <sz val="10"/>
      <name val="Arial"/>
      <family val="2"/>
    </font>
    <font>
      <sz val="10"/>
      <name val="ＭＳ 明朝"/>
      <family val="1"/>
      <charset val="128"/>
    </font>
    <font>
      <sz val="9"/>
      <name val="ＭＳ 明朝"/>
      <family val="1"/>
      <charset val="128"/>
    </font>
    <font>
      <sz val="8"/>
      <name val="ＭＳ 明朝"/>
      <family val="1"/>
      <charset val="128"/>
    </font>
    <font>
      <sz val="6"/>
      <name val="ＭＳ 明朝"/>
      <family val="1"/>
      <charset val="128"/>
    </font>
    <font>
      <sz val="7"/>
      <name val="ＭＳ 明朝"/>
      <family val="1"/>
      <charset val="128"/>
    </font>
    <font>
      <sz val="10"/>
      <color theme="1"/>
      <name val="游ゴシック"/>
      <family val="3"/>
      <charset val="128"/>
      <scheme val="minor"/>
    </font>
    <font>
      <sz val="4"/>
      <color theme="1"/>
      <name val="ＭＳ ゴシック"/>
      <family val="3"/>
      <charset val="128"/>
    </font>
    <font>
      <b/>
      <sz val="10"/>
      <color theme="1"/>
      <name val="メイリオ"/>
      <family val="3"/>
      <charset val="128"/>
    </font>
    <font>
      <b/>
      <sz val="8"/>
      <color theme="1"/>
      <name val="メイリオ"/>
      <family val="3"/>
      <charset val="128"/>
    </font>
    <font>
      <b/>
      <sz val="5"/>
      <color theme="1"/>
      <name val="ＭＳ ゴシック"/>
      <family val="3"/>
      <charset val="128"/>
    </font>
    <font>
      <sz val="10"/>
      <color theme="1"/>
      <name val="ＭＳ ゴシック"/>
      <family val="3"/>
      <charset val="128"/>
    </font>
    <font>
      <b/>
      <sz val="14"/>
      <color theme="1"/>
      <name val="メイリオ"/>
      <family val="3"/>
      <charset val="128"/>
    </font>
    <font>
      <sz val="11"/>
      <color theme="1"/>
      <name val="メイリオ"/>
      <family val="3"/>
      <charset val="128"/>
    </font>
    <font>
      <sz val="12"/>
      <color theme="1"/>
      <name val="メイリオ"/>
      <family val="3"/>
      <charset val="128"/>
    </font>
    <font>
      <sz val="18"/>
      <color theme="1"/>
      <name val="メイリオ"/>
      <family val="3"/>
      <charset val="128"/>
    </font>
    <font>
      <sz val="5"/>
      <color theme="1"/>
      <name val="ＭＳ ゴシック"/>
      <family val="3"/>
      <charset val="128"/>
    </font>
    <font>
      <sz val="16"/>
      <color theme="1"/>
      <name val="メイリオ"/>
      <family val="3"/>
      <charset val="128"/>
    </font>
    <font>
      <sz val="10"/>
      <color theme="1"/>
      <name val="Meiryo UI"/>
      <family val="3"/>
      <charset val="128"/>
    </font>
    <font>
      <sz val="11"/>
      <color theme="1"/>
      <name val="Meiryo UI"/>
      <family val="3"/>
      <charset val="128"/>
    </font>
    <font>
      <sz val="10"/>
      <color theme="1"/>
      <name val="ＭＳ 明朝"/>
      <family val="1"/>
      <charset val="128"/>
    </font>
    <font>
      <sz val="11"/>
      <color theme="1"/>
      <name val="ＭＳ 明朝"/>
      <family val="1"/>
      <charset val="128"/>
    </font>
    <font>
      <sz val="10"/>
      <color indexed="8"/>
      <name val="ＭＳ 明朝"/>
      <family val="1"/>
      <charset val="128"/>
    </font>
    <font>
      <sz val="10"/>
      <color indexed="8"/>
      <name val="ＭＳ Ｐ明朝"/>
      <family val="1"/>
      <charset val="128"/>
    </font>
    <font>
      <sz val="11"/>
      <name val="ＭＳ 明朝"/>
      <family val="1"/>
      <charset val="128"/>
    </font>
    <font>
      <sz val="10"/>
      <color indexed="9"/>
      <name val="ＭＳ 明朝"/>
      <family val="1"/>
      <charset val="128"/>
    </font>
    <font>
      <sz val="9"/>
      <color theme="1"/>
      <name val="ＭＳ 明朝"/>
      <family val="1"/>
      <charset val="128"/>
    </font>
    <font>
      <sz val="12"/>
      <color theme="1"/>
      <name val="ＭＳ 明朝"/>
      <family val="1"/>
      <charset val="128"/>
    </font>
    <font>
      <b/>
      <sz val="12"/>
      <color theme="1"/>
      <name val="メイリオ"/>
      <family val="3"/>
      <charset val="128"/>
    </font>
    <font>
      <sz val="5"/>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DCB9FF"/>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style="dotted">
        <color indexed="64"/>
      </right>
      <top/>
      <bottom/>
      <diagonal/>
    </border>
    <border>
      <left style="thin">
        <color indexed="64"/>
      </left>
      <right/>
      <top/>
      <bottom/>
      <diagonal/>
    </border>
    <border>
      <left style="dotted">
        <color indexed="64"/>
      </left>
      <right/>
      <top/>
      <bottom style="dotted">
        <color indexed="64"/>
      </bottom>
      <diagonal/>
    </border>
    <border>
      <left style="dotted">
        <color indexed="64"/>
      </left>
      <right/>
      <top style="dotted">
        <color indexed="64"/>
      </top>
      <bottom/>
      <diagonal/>
    </border>
    <border diagonalDown="1">
      <left style="thin">
        <color indexed="64"/>
      </left>
      <right style="thin">
        <color indexed="64"/>
      </right>
      <top style="dotted">
        <color indexed="64"/>
      </top>
      <bottom style="thin">
        <color indexed="64"/>
      </bottom>
      <diagonal style="dotted">
        <color indexed="64"/>
      </diagonal>
    </border>
    <border diagonalDown="1">
      <left style="thin">
        <color indexed="64"/>
      </left>
      <right style="thin">
        <color indexed="64"/>
      </right>
      <top style="thin">
        <color indexed="64"/>
      </top>
      <bottom style="dotted">
        <color indexed="64"/>
      </bottom>
      <diagonal style="dotted">
        <color indexed="64"/>
      </diagonal>
    </border>
  </borders>
  <cellStyleXfs count="3">
    <xf numFmtId="0" fontId="0" fillId="0" borderId="0"/>
    <xf numFmtId="0" fontId="2" fillId="0" borderId="0"/>
    <xf numFmtId="0" fontId="8" fillId="0" borderId="0">
      <alignment vertical="center"/>
    </xf>
  </cellStyleXfs>
  <cellXfs count="215">
    <xf numFmtId="0" fontId="0" fillId="0" borderId="0" xfId="0" applyProtection="1">
      <protection locked="0"/>
    </xf>
    <xf numFmtId="0" fontId="13" fillId="3" borderId="0" xfId="1" applyFont="1" applyFill="1" applyAlignment="1">
      <alignment vertical="center"/>
    </xf>
    <xf numFmtId="0" fontId="13" fillId="3" borderId="0" xfId="1" applyFont="1" applyFill="1" applyAlignment="1">
      <alignment horizontal="center" vertical="center"/>
    </xf>
    <xf numFmtId="0" fontId="18" fillId="3" borderId="0" xfId="1" applyFont="1" applyFill="1" applyAlignment="1">
      <alignment horizontal="center"/>
    </xf>
    <xf numFmtId="0" fontId="17" fillId="3" borderId="4" xfId="1" applyFont="1" applyFill="1" applyBorder="1" applyAlignment="1" applyProtection="1">
      <alignment horizontal="center"/>
      <protection locked="0"/>
    </xf>
    <xf numFmtId="0" fontId="9" fillId="3" borderId="0" xfId="1" applyFont="1" applyFill="1" applyAlignment="1">
      <alignment vertical="center"/>
    </xf>
    <xf numFmtId="0" fontId="12" fillId="3" borderId="0" xfId="1" applyFont="1" applyFill="1" applyAlignment="1">
      <alignment horizontal="center" vertical="center"/>
    </xf>
    <xf numFmtId="0" fontId="11" fillId="3" borderId="0" xfId="1" applyFont="1" applyFill="1" applyAlignment="1">
      <alignment horizontal="right" vertical="center"/>
    </xf>
    <xf numFmtId="0" fontId="10" fillId="3" borderId="0" xfId="1" applyFont="1" applyFill="1" applyAlignment="1">
      <alignment horizontal="center" vertical="center" shrinkToFit="1"/>
    </xf>
    <xf numFmtId="0" fontId="11" fillId="3" borderId="0" xfId="1" applyFont="1" applyFill="1" applyAlignment="1">
      <alignment vertical="center"/>
    </xf>
    <xf numFmtId="0" fontId="10" fillId="3" borderId="0" xfId="1" applyFont="1" applyFill="1" applyAlignment="1">
      <alignment horizontal="center" vertical="center"/>
    </xf>
    <xf numFmtId="0" fontId="16" fillId="3" borderId="4" xfId="1" applyFont="1" applyFill="1" applyBorder="1" applyAlignment="1">
      <alignment horizontal="center"/>
    </xf>
    <xf numFmtId="0" fontId="15" fillId="3" borderId="0" xfId="1" applyFont="1" applyFill="1" applyAlignment="1">
      <alignment horizontal="center" vertical="center"/>
    </xf>
    <xf numFmtId="0" fontId="15" fillId="3" borderId="0" xfId="1" applyFont="1" applyFill="1" applyAlignment="1">
      <alignment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shrinkToFit="1"/>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20" fillId="3" borderId="0" xfId="2" applyFont="1" applyFill="1">
      <alignment vertical="center"/>
    </xf>
    <xf numFmtId="0" fontId="20" fillId="3" borderId="0" xfId="2" applyFont="1" applyFill="1" applyAlignment="1">
      <alignment horizontal="left" vertical="center"/>
    </xf>
    <xf numFmtId="0" fontId="3" fillId="3" borderId="0" xfId="2" applyFont="1" applyFill="1">
      <alignment vertical="center"/>
    </xf>
    <xf numFmtId="3" fontId="21" fillId="3" borderId="0" xfId="2" applyNumberFormat="1" applyFont="1" applyFill="1" applyAlignment="1">
      <alignment horizontal="center" vertical="center"/>
    </xf>
    <xf numFmtId="0" fontId="20" fillId="3" borderId="0" xfId="2" applyFont="1" applyFill="1" applyAlignment="1">
      <alignment horizontal="center" vertical="center"/>
    </xf>
    <xf numFmtId="0" fontId="20" fillId="3" borderId="0" xfId="2" applyFont="1" applyFill="1" applyAlignment="1"/>
    <xf numFmtId="0" fontId="22" fillId="3" borderId="0" xfId="2" applyFont="1" applyFill="1">
      <alignment vertical="center"/>
    </xf>
    <xf numFmtId="0" fontId="22" fillId="3" borderId="0" xfId="2" applyFont="1" applyFill="1" applyAlignment="1">
      <alignment horizontal="left" vertical="center"/>
    </xf>
    <xf numFmtId="0" fontId="22" fillId="5" borderId="33" xfId="2" applyFont="1" applyFill="1" applyBorder="1" applyAlignment="1">
      <alignment horizontal="center" vertical="center"/>
    </xf>
    <xf numFmtId="0" fontId="22" fillId="5" borderId="28" xfId="2" applyFont="1" applyFill="1" applyBorder="1" applyAlignment="1">
      <alignment horizontal="center" vertical="center"/>
    </xf>
    <xf numFmtId="3" fontId="22" fillId="2" borderId="6" xfId="2" applyNumberFormat="1" applyFont="1" applyFill="1" applyBorder="1" applyAlignment="1">
      <alignment horizontal="right" vertical="center"/>
    </xf>
    <xf numFmtId="3" fontId="22" fillId="2" borderId="36" xfId="2" applyNumberFormat="1" applyFont="1" applyFill="1" applyBorder="1" applyAlignment="1">
      <alignment horizontal="right" vertical="center"/>
    </xf>
    <xf numFmtId="3" fontId="22" fillId="2" borderId="32" xfId="2" applyNumberFormat="1" applyFont="1" applyFill="1" applyBorder="1" applyAlignment="1">
      <alignment horizontal="right" vertical="center"/>
    </xf>
    <xf numFmtId="3" fontId="23" fillId="2" borderId="6" xfId="2" applyNumberFormat="1" applyFont="1" applyFill="1" applyBorder="1" applyAlignment="1">
      <alignment horizontal="right" vertical="center" indent="1"/>
    </xf>
    <xf numFmtId="3" fontId="23" fillId="2" borderId="36" xfId="2" applyNumberFormat="1" applyFont="1" applyFill="1" applyBorder="1" applyAlignment="1">
      <alignment horizontal="right" vertical="center" indent="1"/>
    </xf>
    <xf numFmtId="3" fontId="23" fillId="2" borderId="32" xfId="2" applyNumberFormat="1" applyFont="1" applyFill="1" applyBorder="1" applyAlignment="1">
      <alignment horizontal="right" vertical="center" indent="1"/>
    </xf>
    <xf numFmtId="3" fontId="22" fillId="2" borderId="19" xfId="2" applyNumberFormat="1" applyFont="1" applyFill="1" applyBorder="1" applyAlignment="1">
      <alignment horizontal="right" vertical="center"/>
    </xf>
    <xf numFmtId="176" fontId="23" fillId="2" borderId="25" xfId="2" applyNumberFormat="1" applyFont="1" applyFill="1" applyBorder="1">
      <alignment vertical="center"/>
    </xf>
    <xf numFmtId="3" fontId="22" fillId="2" borderId="23" xfId="2" applyNumberFormat="1" applyFont="1" applyFill="1" applyBorder="1" applyAlignment="1">
      <alignment horizontal="right" vertical="center"/>
    </xf>
    <xf numFmtId="176" fontId="23" fillId="2" borderId="20" xfId="2" applyNumberFormat="1" applyFont="1" applyFill="1" applyBorder="1">
      <alignment vertical="center"/>
    </xf>
    <xf numFmtId="0" fontId="5" fillId="4" borderId="1" xfId="0" applyFont="1" applyFill="1" applyBorder="1" applyAlignment="1">
      <alignment horizontal="center" vertical="center" wrapText="1"/>
    </xf>
    <xf numFmtId="0" fontId="14" fillId="3" borderId="0" xfId="1" applyFont="1" applyFill="1" applyAlignment="1">
      <alignment horizontal="center" vertical="center" wrapText="1"/>
    </xf>
    <xf numFmtId="0" fontId="14" fillId="3" borderId="0" xfId="1" applyFont="1" applyFill="1" applyAlignment="1">
      <alignment horizontal="center" vertical="center"/>
    </xf>
    <xf numFmtId="0" fontId="16" fillId="3" borderId="0" xfId="1" applyFont="1" applyFill="1" applyAlignment="1">
      <alignment horizontal="right"/>
    </xf>
    <xf numFmtId="0" fontId="15" fillId="3" borderId="0" xfId="1" applyFont="1" applyFill="1" applyAlignment="1">
      <alignment horizontal="left" vertical="center"/>
    </xf>
    <xf numFmtId="0" fontId="19" fillId="3" borderId="4" xfId="1" applyFont="1" applyFill="1" applyBorder="1" applyAlignment="1" applyProtection="1">
      <alignment horizontal="center" shrinkToFit="1"/>
      <protection locked="0"/>
    </xf>
    <xf numFmtId="0" fontId="22" fillId="2" borderId="1" xfId="2" applyFont="1" applyFill="1" applyBorder="1" applyAlignment="1">
      <alignment horizontal="center" vertical="center"/>
    </xf>
    <xf numFmtId="0" fontId="22" fillId="2" borderId="3" xfId="2" applyFont="1" applyFill="1" applyBorder="1" applyAlignment="1">
      <alignment horizontal="center" vertical="center"/>
    </xf>
    <xf numFmtId="0" fontId="29" fillId="5" borderId="27" xfId="2" applyFont="1" applyFill="1" applyBorder="1" applyAlignment="1">
      <alignment horizontal="center" vertical="center"/>
    </xf>
    <xf numFmtId="0" fontId="29" fillId="5" borderId="24" xfId="2" applyFont="1" applyFill="1" applyBorder="1" applyAlignment="1">
      <alignment horizontal="center" vertical="center"/>
    </xf>
    <xf numFmtId="0" fontId="29" fillId="5" borderId="23" xfId="2" applyFont="1" applyFill="1" applyBorder="1" applyAlignment="1">
      <alignment horizontal="center" vertical="center"/>
    </xf>
    <xf numFmtId="0" fontId="29" fillId="5" borderId="38" xfId="2" applyFont="1" applyFill="1" applyBorder="1" applyAlignment="1">
      <alignment horizontal="center" vertical="center"/>
    </xf>
    <xf numFmtId="0" fontId="29" fillId="5" borderId="0" xfId="2" applyFont="1" applyFill="1" applyAlignment="1">
      <alignment horizontal="center" vertical="center"/>
    </xf>
    <xf numFmtId="0" fontId="29" fillId="5" borderId="6" xfId="2" applyFont="1" applyFill="1" applyBorder="1" applyAlignment="1">
      <alignment horizontal="center" vertical="center"/>
    </xf>
    <xf numFmtId="0" fontId="29" fillId="5" borderId="22" xfId="2" applyFont="1" applyFill="1" applyBorder="1" applyAlignment="1">
      <alignment horizontal="center" vertical="center"/>
    </xf>
    <xf numFmtId="0" fontId="29" fillId="5" borderId="4" xfId="2" applyFont="1" applyFill="1" applyBorder="1" applyAlignment="1">
      <alignment horizontal="center" vertical="center"/>
    </xf>
    <xf numFmtId="0" fontId="29" fillId="5" borderId="19" xfId="2" applyFont="1" applyFill="1" applyBorder="1" applyAlignment="1">
      <alignment horizontal="center" vertical="center"/>
    </xf>
    <xf numFmtId="0" fontId="29" fillId="5" borderId="27" xfId="2" applyFont="1" applyFill="1" applyBorder="1" applyAlignment="1" applyProtection="1">
      <alignment horizontal="center" vertical="center"/>
      <protection locked="0"/>
    </xf>
    <xf numFmtId="0" fontId="29" fillId="5" borderId="24" xfId="2" applyFont="1" applyFill="1" applyBorder="1" applyAlignment="1" applyProtection="1">
      <alignment horizontal="center" vertical="center"/>
      <protection locked="0"/>
    </xf>
    <xf numFmtId="0" fontId="29" fillId="5" borderId="23" xfId="2" applyFont="1" applyFill="1" applyBorder="1" applyAlignment="1" applyProtection="1">
      <alignment horizontal="center" vertical="center"/>
      <protection locked="0"/>
    </xf>
    <xf numFmtId="0" fontId="29" fillId="5" borderId="38" xfId="2" applyFont="1" applyFill="1" applyBorder="1" applyAlignment="1" applyProtection="1">
      <alignment horizontal="center" vertical="center"/>
      <protection locked="0"/>
    </xf>
    <xf numFmtId="0" fontId="29" fillId="5" borderId="0" xfId="2" applyFont="1" applyFill="1" applyAlignment="1" applyProtection="1">
      <alignment horizontal="center" vertical="center"/>
      <protection locked="0"/>
    </xf>
    <xf numFmtId="0" fontId="29" fillId="5" borderId="6" xfId="2" applyFont="1" applyFill="1" applyBorder="1" applyAlignment="1" applyProtection="1">
      <alignment horizontal="center" vertical="center"/>
      <protection locked="0"/>
    </xf>
    <xf numFmtId="0" fontId="29" fillId="5" borderId="22" xfId="2" applyFont="1" applyFill="1" applyBorder="1" applyAlignment="1" applyProtection="1">
      <alignment horizontal="center" vertical="center"/>
      <protection locked="0"/>
    </xf>
    <xf numFmtId="0" fontId="29" fillId="5" borderId="4" xfId="2" applyFont="1" applyFill="1" applyBorder="1" applyAlignment="1" applyProtection="1">
      <alignment horizontal="center" vertical="center"/>
      <protection locked="0"/>
    </xf>
    <xf numFmtId="0" fontId="29" fillId="5" borderId="19" xfId="2" applyFont="1" applyFill="1" applyBorder="1" applyAlignment="1" applyProtection="1">
      <alignment horizontal="center" vertical="center"/>
      <protection locked="0"/>
    </xf>
    <xf numFmtId="0" fontId="23" fillId="2" borderId="1" xfId="2" applyFont="1" applyFill="1" applyBorder="1" applyAlignment="1">
      <alignment horizontal="center" vertical="center" wrapText="1"/>
    </xf>
    <xf numFmtId="0" fontId="23" fillId="2" borderId="1" xfId="2" applyFont="1" applyFill="1" applyBorder="1" applyAlignment="1">
      <alignment horizontal="center" vertical="center"/>
    </xf>
    <xf numFmtId="0" fontId="3" fillId="5" borderId="9" xfId="2" applyFont="1" applyFill="1" applyBorder="1" applyAlignment="1">
      <alignment horizontal="center" vertical="center" shrinkToFit="1"/>
    </xf>
    <xf numFmtId="0" fontId="3" fillId="5" borderId="8" xfId="2" applyFont="1" applyFill="1" applyBorder="1" applyAlignment="1">
      <alignment horizontal="center" vertical="center" shrinkToFit="1"/>
    </xf>
    <xf numFmtId="0" fontId="3" fillId="5" borderId="7" xfId="2" applyFont="1" applyFill="1" applyBorder="1" applyAlignment="1">
      <alignment horizontal="center" vertical="center" shrinkToFit="1"/>
    </xf>
    <xf numFmtId="0" fontId="3" fillId="2" borderId="12" xfId="2" applyFont="1" applyFill="1" applyBorder="1" applyAlignment="1">
      <alignment horizontal="center" vertical="center" shrinkToFit="1"/>
    </xf>
    <xf numFmtId="0" fontId="3" fillId="2" borderId="10" xfId="2" applyFont="1" applyFill="1" applyBorder="1" applyAlignment="1">
      <alignment horizontal="center" vertical="center" shrinkToFit="1"/>
    </xf>
    <xf numFmtId="0" fontId="3" fillId="5" borderId="11" xfId="2" applyFont="1" applyFill="1" applyBorder="1" applyAlignment="1">
      <alignment horizontal="center" vertical="center" shrinkToFit="1"/>
    </xf>
    <xf numFmtId="0" fontId="3" fillId="3" borderId="0" xfId="2" applyFont="1" applyFill="1" applyAlignment="1">
      <alignment horizontal="left" vertical="center"/>
    </xf>
    <xf numFmtId="0" fontId="3" fillId="2" borderId="18" xfId="2" applyFont="1" applyFill="1" applyBorder="1" applyAlignment="1">
      <alignment horizontal="center" vertical="center" shrinkToFit="1"/>
    </xf>
    <xf numFmtId="0" fontId="3" fillId="2" borderId="16" xfId="2" applyFont="1" applyFill="1" applyBorder="1" applyAlignment="1">
      <alignment horizontal="center" vertical="center" shrinkToFit="1"/>
    </xf>
    <xf numFmtId="0" fontId="3" fillId="5" borderId="15" xfId="2" applyFont="1" applyFill="1" applyBorder="1" applyAlignment="1">
      <alignment horizontal="center" vertical="center" shrinkToFit="1"/>
    </xf>
    <xf numFmtId="0" fontId="3" fillId="5" borderId="14" xfId="2" applyFont="1" applyFill="1" applyBorder="1" applyAlignment="1">
      <alignment horizontal="center" vertical="center" shrinkToFit="1"/>
    </xf>
    <xf numFmtId="0" fontId="3" fillId="5" borderId="17" xfId="2" applyFont="1" applyFill="1" applyBorder="1" applyAlignment="1">
      <alignment horizontal="center" vertical="center" shrinkToFit="1"/>
    </xf>
    <xf numFmtId="0" fontId="3" fillId="5" borderId="13" xfId="2" applyFont="1" applyFill="1" applyBorder="1" applyAlignment="1">
      <alignment horizontal="center" vertical="center" shrinkToFit="1"/>
    </xf>
    <xf numFmtId="0" fontId="22" fillId="2" borderId="27" xfId="2" applyFont="1" applyFill="1" applyBorder="1" applyAlignment="1">
      <alignment horizontal="center" vertical="center" wrapText="1"/>
    </xf>
    <xf numFmtId="0" fontId="22" fillId="2" borderId="24" xfId="2" applyFont="1" applyFill="1" applyBorder="1" applyAlignment="1">
      <alignment horizontal="center" vertical="center"/>
    </xf>
    <xf numFmtId="0" fontId="22" fillId="2" borderId="23" xfId="2" applyFont="1" applyFill="1" applyBorder="1" applyAlignment="1">
      <alignment horizontal="center" vertical="center"/>
    </xf>
    <xf numFmtId="0" fontId="22" fillId="2" borderId="38" xfId="2" applyFont="1" applyFill="1" applyBorder="1" applyAlignment="1">
      <alignment horizontal="center" vertical="center"/>
    </xf>
    <xf numFmtId="0" fontId="22" fillId="2" borderId="0" xfId="2" applyFont="1" applyFill="1" applyAlignment="1">
      <alignment horizontal="center" vertical="center"/>
    </xf>
    <xf numFmtId="0" fontId="22" fillId="2" borderId="6" xfId="2" applyFont="1" applyFill="1" applyBorder="1" applyAlignment="1">
      <alignment horizontal="center" vertical="center"/>
    </xf>
    <xf numFmtId="0" fontId="22" fillId="2" borderId="22" xfId="2" applyFont="1" applyFill="1" applyBorder="1" applyAlignment="1">
      <alignment horizontal="center" vertical="center"/>
    </xf>
    <xf numFmtId="0" fontId="22" fillId="2" borderId="4" xfId="2" applyFont="1" applyFill="1" applyBorder="1" applyAlignment="1">
      <alignment horizontal="center" vertical="center"/>
    </xf>
    <xf numFmtId="0" fontId="22" fillId="2" borderId="19" xfId="2" applyFont="1" applyFill="1" applyBorder="1" applyAlignment="1">
      <alignment horizontal="center" vertical="center"/>
    </xf>
    <xf numFmtId="0" fontId="22" fillId="5" borderId="24" xfId="2" applyFont="1" applyFill="1" applyBorder="1" applyAlignment="1">
      <alignment horizontal="center" vertical="center"/>
    </xf>
    <xf numFmtId="0" fontId="22" fillId="5" borderId="28" xfId="2" applyFont="1" applyFill="1" applyBorder="1" applyAlignment="1">
      <alignment horizontal="center" vertical="center"/>
    </xf>
    <xf numFmtId="0" fontId="29" fillId="5" borderId="24" xfId="2" applyFont="1" applyFill="1" applyBorder="1" applyAlignment="1" applyProtection="1">
      <alignment horizontal="center" vertical="center" justifyLastLine="1"/>
      <protection locked="0"/>
    </xf>
    <xf numFmtId="0" fontId="29" fillId="5" borderId="23" xfId="2" applyFont="1" applyFill="1" applyBorder="1" applyAlignment="1" applyProtection="1">
      <alignment horizontal="center" vertical="center" justifyLastLine="1"/>
      <protection locked="0"/>
    </xf>
    <xf numFmtId="0" fontId="29" fillId="5" borderId="28" xfId="2" applyFont="1" applyFill="1" applyBorder="1" applyAlignment="1" applyProtection="1">
      <alignment horizontal="center" vertical="center" justifyLastLine="1"/>
      <protection locked="0"/>
    </xf>
    <xf numFmtId="0" fontId="29" fillId="5" borderId="36" xfId="2" applyFont="1" applyFill="1" applyBorder="1" applyAlignment="1" applyProtection="1">
      <alignment horizontal="center" vertical="center" justifyLastLine="1"/>
      <protection locked="0"/>
    </xf>
    <xf numFmtId="0" fontId="22" fillId="5" borderId="35" xfId="2" applyFont="1" applyFill="1" applyBorder="1" applyAlignment="1">
      <alignment horizontal="center" vertical="center"/>
    </xf>
    <xf numFmtId="0" fontId="22" fillId="5" borderId="33" xfId="2" applyFont="1" applyFill="1" applyBorder="1" applyAlignment="1">
      <alignment horizontal="center" vertical="center"/>
    </xf>
    <xf numFmtId="0" fontId="22" fillId="5" borderId="30" xfId="2" applyFont="1" applyFill="1" applyBorder="1" applyAlignment="1">
      <alignment horizontal="center" vertical="center"/>
    </xf>
    <xf numFmtId="0" fontId="22" fillId="5" borderId="0" xfId="2" applyFont="1" applyFill="1" applyAlignment="1">
      <alignment horizontal="center" vertical="center"/>
    </xf>
    <xf numFmtId="0" fontId="22" fillId="5" borderId="4" xfId="2" applyFont="1" applyFill="1" applyBorder="1" applyAlignment="1">
      <alignment horizontal="center" vertical="center"/>
    </xf>
    <xf numFmtId="0" fontId="22" fillId="2" borderId="0" xfId="2" applyFont="1" applyFill="1" applyAlignment="1">
      <alignment horizontal="left" vertical="center"/>
    </xf>
    <xf numFmtId="0" fontId="22" fillId="2" borderId="28" xfId="2" applyFont="1" applyFill="1" applyBorder="1" applyAlignment="1">
      <alignment horizontal="left" vertical="center"/>
    </xf>
    <xf numFmtId="3" fontId="23" fillId="2" borderId="0" xfId="2" applyNumberFormat="1" applyFont="1" applyFill="1" applyAlignment="1">
      <alignment horizontal="right" vertical="center"/>
    </xf>
    <xf numFmtId="3" fontId="23" fillId="2" borderId="28" xfId="2" applyNumberFormat="1" applyFont="1" applyFill="1" applyBorder="1" applyAlignment="1">
      <alignment horizontal="right" vertical="center"/>
    </xf>
    <xf numFmtId="3" fontId="22" fillId="2" borderId="0" xfId="2" applyNumberFormat="1" applyFont="1" applyFill="1" applyAlignment="1">
      <alignment horizontal="center" vertical="center"/>
    </xf>
    <xf numFmtId="0" fontId="22" fillId="2" borderId="0" xfId="2" applyFont="1" applyFill="1">
      <alignment vertical="center"/>
    </xf>
    <xf numFmtId="0" fontId="22" fillId="2" borderId="28" xfId="2" applyFont="1" applyFill="1" applyBorder="1">
      <alignment vertical="center"/>
    </xf>
    <xf numFmtId="0" fontId="22" fillId="5" borderId="33" xfId="2" applyFont="1" applyFill="1" applyBorder="1" applyAlignment="1" applyProtection="1">
      <alignment vertical="center" shrinkToFit="1"/>
      <protection locked="0"/>
    </xf>
    <xf numFmtId="0" fontId="22" fillId="5" borderId="28" xfId="2" applyFont="1" applyFill="1" applyBorder="1" applyAlignment="1" applyProtection="1">
      <alignment vertical="center" shrinkToFit="1"/>
      <protection locked="0"/>
    </xf>
    <xf numFmtId="0" fontId="22" fillId="5" borderId="32" xfId="2" applyFont="1" applyFill="1" applyBorder="1" applyAlignment="1" applyProtection="1">
      <alignment vertical="center" shrinkToFit="1"/>
      <protection locked="0"/>
    </xf>
    <xf numFmtId="0" fontId="22" fillId="5" borderId="36" xfId="2" applyFont="1" applyFill="1" applyBorder="1" applyAlignment="1" applyProtection="1">
      <alignment vertical="center" shrinkToFit="1"/>
      <protection locked="0"/>
    </xf>
    <xf numFmtId="0" fontId="22" fillId="5" borderId="0" xfId="2" applyFont="1" applyFill="1" applyAlignment="1" applyProtection="1">
      <alignment horizontal="center" vertical="center"/>
      <protection locked="0"/>
    </xf>
    <xf numFmtId="0" fontId="22" fillId="5" borderId="4" xfId="2" applyFont="1" applyFill="1" applyBorder="1" applyAlignment="1" applyProtection="1">
      <alignment horizontal="center" vertical="center"/>
      <protection locked="0"/>
    </xf>
    <xf numFmtId="0" fontId="22" fillId="5" borderId="6" xfId="2" applyFont="1" applyFill="1" applyBorder="1" applyAlignment="1" applyProtection="1">
      <alignment horizontal="center" vertical="center"/>
      <protection locked="0"/>
    </xf>
    <xf numFmtId="0" fontId="22" fillId="5" borderId="19" xfId="2" applyFont="1" applyFill="1" applyBorder="1" applyAlignment="1" applyProtection="1">
      <alignment horizontal="center" vertical="center"/>
      <protection locked="0"/>
    </xf>
    <xf numFmtId="0" fontId="28" fillId="2" borderId="1" xfId="2" applyFont="1" applyFill="1" applyBorder="1" applyAlignment="1">
      <alignment horizontal="center" vertical="center" wrapText="1"/>
    </xf>
    <xf numFmtId="0" fontId="28" fillId="2" borderId="1" xfId="2" applyFont="1" applyFill="1" applyBorder="1" applyAlignment="1">
      <alignment horizontal="center" vertical="center"/>
    </xf>
    <xf numFmtId="0" fontId="22" fillId="2" borderId="27" xfId="2" applyFont="1" applyFill="1" applyBorder="1" applyAlignment="1">
      <alignment horizontal="center" vertical="center"/>
    </xf>
    <xf numFmtId="0" fontId="22" fillId="2" borderId="26" xfId="2" applyFont="1" applyFill="1" applyBorder="1" applyAlignment="1">
      <alignment horizontal="center" vertical="center"/>
    </xf>
    <xf numFmtId="0" fontId="22" fillId="2" borderId="21" xfId="2" applyFont="1" applyFill="1" applyBorder="1" applyAlignment="1">
      <alignment horizontal="center" vertical="center"/>
    </xf>
    <xf numFmtId="0" fontId="24" fillId="2" borderId="38" xfId="2" applyFont="1" applyFill="1" applyBorder="1" applyAlignment="1">
      <alignment horizontal="left" vertical="center" indent="1"/>
    </xf>
    <xf numFmtId="0" fontId="22" fillId="2" borderId="0" xfId="2" applyFont="1" applyFill="1" applyAlignment="1">
      <alignment horizontal="left" vertical="center" indent="1"/>
    </xf>
    <xf numFmtId="0" fontId="22" fillId="2" borderId="37" xfId="2" applyFont="1" applyFill="1" applyBorder="1" applyAlignment="1">
      <alignment horizontal="left" vertical="center" indent="1"/>
    </xf>
    <xf numFmtId="0" fontId="22" fillId="2" borderId="30" xfId="2" applyFont="1" applyFill="1" applyBorder="1" applyAlignment="1">
      <alignment horizontal="left" vertical="center" indent="1"/>
    </xf>
    <xf numFmtId="0" fontId="22" fillId="2" borderId="28" xfId="2" applyFont="1" applyFill="1" applyBorder="1" applyAlignment="1">
      <alignment horizontal="left" vertical="center" indent="1"/>
    </xf>
    <xf numFmtId="0" fontId="22" fillId="2" borderId="29" xfId="2" applyFont="1" applyFill="1" applyBorder="1" applyAlignment="1">
      <alignment horizontal="left" vertical="center" indent="1"/>
    </xf>
    <xf numFmtId="0" fontId="22" fillId="2" borderId="28" xfId="2" applyFont="1" applyFill="1" applyBorder="1" applyAlignment="1">
      <alignment horizontal="center" vertical="center"/>
    </xf>
    <xf numFmtId="0" fontId="23" fillId="2" borderId="0" xfId="2" applyFont="1" applyFill="1" applyAlignment="1" applyProtection="1">
      <alignment horizontal="center" vertical="center"/>
      <protection locked="0"/>
    </xf>
    <xf numFmtId="0" fontId="23" fillId="2" borderId="28" xfId="2" applyFont="1" applyFill="1" applyBorder="1" applyAlignment="1" applyProtection="1">
      <alignment horizontal="center" vertical="center"/>
      <protection locked="0"/>
    </xf>
    <xf numFmtId="3" fontId="22" fillId="2" borderId="33" xfId="2" applyNumberFormat="1" applyFont="1" applyFill="1" applyBorder="1" applyAlignment="1">
      <alignment horizontal="center" vertical="center"/>
    </xf>
    <xf numFmtId="0" fontId="22" fillId="2" borderId="33" xfId="2" applyFont="1" applyFill="1" applyBorder="1">
      <alignment vertical="center"/>
    </xf>
    <xf numFmtId="3" fontId="22" fillId="2" borderId="28" xfId="2" applyNumberFormat="1" applyFont="1" applyFill="1" applyBorder="1" applyAlignment="1">
      <alignment horizontal="center" vertical="center"/>
    </xf>
    <xf numFmtId="0" fontId="22" fillId="2" borderId="33" xfId="2" applyFont="1" applyFill="1" applyBorder="1" applyAlignment="1">
      <alignment horizontal="left" vertical="center"/>
    </xf>
    <xf numFmtId="3" fontId="23" fillId="2" borderId="33" xfId="2" applyNumberFormat="1" applyFont="1" applyFill="1" applyBorder="1" applyAlignment="1">
      <alignment horizontal="right" vertical="center"/>
    </xf>
    <xf numFmtId="0" fontId="24" fillId="2" borderId="35" xfId="2" applyFont="1" applyFill="1" applyBorder="1" applyAlignment="1">
      <alignment horizontal="left" vertical="center" indent="1"/>
    </xf>
    <xf numFmtId="0" fontId="22" fillId="2" borderId="33" xfId="2" applyFont="1" applyFill="1" applyBorder="1" applyAlignment="1">
      <alignment horizontal="left" vertical="center" indent="1"/>
    </xf>
    <xf numFmtId="0" fontId="22" fillId="2" borderId="34" xfId="2" applyFont="1" applyFill="1" applyBorder="1" applyAlignment="1">
      <alignment horizontal="left" vertical="center" indent="1"/>
    </xf>
    <xf numFmtId="0" fontId="22" fillId="2" borderId="33" xfId="2" applyFont="1" applyFill="1" applyBorder="1" applyAlignment="1">
      <alignment horizontal="center" vertical="center"/>
    </xf>
    <xf numFmtId="0" fontId="22" fillId="2" borderId="38" xfId="2" applyFont="1" applyFill="1" applyBorder="1" applyAlignment="1">
      <alignment horizontal="left" vertical="center" indent="1"/>
    </xf>
    <xf numFmtId="0" fontId="24" fillId="2" borderId="33" xfId="2" applyFont="1" applyFill="1" applyBorder="1" applyAlignment="1">
      <alignment horizontal="left" vertical="center" indent="1"/>
    </xf>
    <xf numFmtId="0" fontId="24" fillId="2" borderId="34" xfId="2" applyFont="1" applyFill="1" applyBorder="1" applyAlignment="1">
      <alignment horizontal="left" vertical="center" indent="1"/>
    </xf>
    <xf numFmtId="0" fontId="24" fillId="2" borderId="30" xfId="2" applyFont="1" applyFill="1" applyBorder="1" applyAlignment="1">
      <alignment horizontal="left" vertical="center" indent="1"/>
    </xf>
    <xf numFmtId="0" fontId="24" fillId="2" borderId="28" xfId="2" applyFont="1" applyFill="1" applyBorder="1" applyAlignment="1">
      <alignment horizontal="left" vertical="center" indent="1"/>
    </xf>
    <xf numFmtId="0" fontId="24" fillId="2" borderId="29" xfId="2" applyFont="1" applyFill="1" applyBorder="1" applyAlignment="1">
      <alignment horizontal="left" vertical="center" indent="1"/>
    </xf>
    <xf numFmtId="3" fontId="26" fillId="2" borderId="40" xfId="2" applyNumberFormat="1" applyFont="1" applyFill="1" applyBorder="1" applyAlignment="1">
      <alignment horizontal="right" vertical="center"/>
    </xf>
    <xf numFmtId="3" fontId="26" fillId="2" borderId="33" xfId="2" applyNumberFormat="1" applyFont="1" applyFill="1" applyBorder="1" applyAlignment="1">
      <alignment horizontal="right" vertical="center"/>
    </xf>
    <xf numFmtId="3" fontId="26" fillId="2" borderId="39" xfId="2" applyNumberFormat="1" applyFont="1" applyFill="1" applyBorder="1" applyAlignment="1">
      <alignment horizontal="right" vertical="center"/>
    </xf>
    <xf numFmtId="3" fontId="26" fillId="2" borderId="28" xfId="2" applyNumberFormat="1" applyFont="1" applyFill="1" applyBorder="1" applyAlignment="1">
      <alignment horizontal="right" vertical="center"/>
    </xf>
    <xf numFmtId="0" fontId="3" fillId="2" borderId="33" xfId="2" applyFont="1" applyFill="1" applyBorder="1" applyAlignment="1">
      <alignment horizontal="center" vertical="center"/>
    </xf>
    <xf numFmtId="0" fontId="3" fillId="2" borderId="28" xfId="2" applyFont="1" applyFill="1" applyBorder="1" applyAlignment="1">
      <alignment horizontal="center" vertical="center"/>
    </xf>
    <xf numFmtId="0" fontId="3" fillId="2" borderId="0" xfId="2" applyFont="1" applyFill="1" applyAlignment="1">
      <alignment horizontal="center" vertical="center"/>
    </xf>
    <xf numFmtId="3" fontId="26" fillId="2" borderId="0" xfId="2" applyNumberFormat="1" applyFont="1" applyFill="1" applyAlignment="1">
      <alignment horizontal="right" vertical="center"/>
    </xf>
    <xf numFmtId="3" fontId="22" fillId="2" borderId="24" xfId="2" applyNumberFormat="1" applyFont="1" applyFill="1" applyBorder="1" applyAlignment="1">
      <alignment horizontal="center" vertical="center"/>
    </xf>
    <xf numFmtId="3" fontId="22" fillId="2" borderId="4" xfId="2" applyNumberFormat="1" applyFont="1" applyFill="1" applyBorder="1" applyAlignment="1">
      <alignment horizontal="center" vertical="center"/>
    </xf>
    <xf numFmtId="0" fontId="30" fillId="3" borderId="0" xfId="2" applyFont="1" applyFill="1" applyAlignment="1">
      <alignment horizontal="center" vertical="center" shrinkToFit="1"/>
    </xf>
    <xf numFmtId="176" fontId="23" fillId="2" borderId="24" xfId="2" applyNumberFormat="1" applyFont="1" applyFill="1" applyBorder="1" applyAlignment="1">
      <alignment horizontal="right" vertical="center"/>
    </xf>
    <xf numFmtId="176" fontId="23" fillId="2" borderId="4" xfId="2" applyNumberFormat="1" applyFont="1" applyFill="1" applyBorder="1" applyAlignment="1">
      <alignment horizontal="right" vertical="center"/>
    </xf>
    <xf numFmtId="0" fontId="23" fillId="5" borderId="1" xfId="2" applyFont="1" applyFill="1" applyBorder="1" applyAlignment="1" applyProtection="1">
      <alignment horizontal="center" vertical="center" wrapText="1"/>
      <protection locked="0"/>
    </xf>
    <xf numFmtId="0" fontId="23" fillId="5" borderId="1" xfId="2" applyFont="1" applyFill="1" applyBorder="1" applyAlignment="1" applyProtection="1">
      <alignment horizontal="center" vertical="center"/>
      <protection locked="0"/>
    </xf>
    <xf numFmtId="0" fontId="23" fillId="5" borderId="3" xfId="2" applyFont="1" applyFill="1" applyBorder="1" applyAlignment="1" applyProtection="1">
      <alignment horizontal="center" vertical="center"/>
      <protection locked="0"/>
    </xf>
    <xf numFmtId="0" fontId="23" fillId="2" borderId="5" xfId="2" applyFont="1" applyFill="1" applyBorder="1" applyAlignment="1">
      <alignment horizontal="center" vertical="center"/>
    </xf>
    <xf numFmtId="0" fontId="23" fillId="5" borderId="31" xfId="2" applyFont="1" applyFill="1" applyBorder="1" applyAlignment="1" applyProtection="1">
      <alignment horizontal="center" vertical="center" wrapText="1"/>
      <protection locked="0"/>
    </xf>
    <xf numFmtId="0" fontId="23" fillId="5" borderId="31" xfId="2" applyFont="1" applyFill="1" applyBorder="1" applyAlignment="1" applyProtection="1">
      <alignment horizontal="center" vertical="center"/>
      <protection locked="0"/>
    </xf>
    <xf numFmtId="0" fontId="23" fillId="5" borderId="5" xfId="2" applyFont="1" applyFill="1" applyBorder="1" applyAlignment="1" applyProtection="1">
      <alignment horizontal="center" vertical="center"/>
      <protection locked="0"/>
    </xf>
    <xf numFmtId="0" fontId="23" fillId="2" borderId="2" xfId="2" applyFont="1" applyFill="1" applyBorder="1" applyAlignment="1">
      <alignment horizontal="center" vertical="center" wrapText="1"/>
    </xf>
    <xf numFmtId="0" fontId="23" fillId="2" borderId="2" xfId="2" applyFont="1" applyFill="1" applyBorder="1" applyAlignment="1">
      <alignment horizontal="center" vertical="center"/>
    </xf>
    <xf numFmtId="0" fontId="23" fillId="2" borderId="3" xfId="2" applyFont="1" applyFill="1" applyBorder="1" applyAlignment="1">
      <alignment horizontal="center" vertical="center"/>
    </xf>
    <xf numFmtId="0" fontId="23" fillId="2" borderId="41" xfId="2" applyFont="1" applyFill="1" applyBorder="1" applyAlignment="1" applyProtection="1">
      <alignment horizontal="center" vertical="center" wrapText="1"/>
      <protection locked="0"/>
    </xf>
    <xf numFmtId="0" fontId="23" fillId="2" borderId="41" xfId="2" applyFont="1" applyFill="1" applyBorder="1" applyAlignment="1" applyProtection="1">
      <alignment horizontal="center" vertical="center"/>
      <protection locked="0"/>
    </xf>
    <xf numFmtId="0" fontId="23" fillId="2" borderId="42" xfId="2" applyFont="1" applyFill="1" applyBorder="1" applyAlignment="1" applyProtection="1">
      <alignment horizontal="center" vertical="center"/>
      <protection locked="0"/>
    </xf>
    <xf numFmtId="0" fontId="23" fillId="2" borderId="31" xfId="2" applyFont="1" applyFill="1" applyBorder="1" applyAlignment="1">
      <alignment horizontal="center" vertical="center" wrapText="1"/>
    </xf>
    <xf numFmtId="0" fontId="23" fillId="2" borderId="31" xfId="2" applyFont="1" applyFill="1" applyBorder="1" applyAlignment="1">
      <alignment horizontal="center" vertical="center"/>
    </xf>
    <xf numFmtId="3" fontId="26" fillId="2" borderId="40" xfId="2" applyNumberFormat="1" applyFont="1" applyFill="1" applyBorder="1" applyAlignment="1">
      <alignment horizontal="center" vertical="center"/>
    </xf>
    <xf numFmtId="3" fontId="26" fillId="2" borderId="33" xfId="2" applyNumberFormat="1" applyFont="1" applyFill="1" applyBorder="1" applyAlignment="1">
      <alignment horizontal="center" vertical="center"/>
    </xf>
    <xf numFmtId="3" fontId="26" fillId="2" borderId="39" xfId="2" applyNumberFormat="1" applyFont="1" applyFill="1" applyBorder="1" applyAlignment="1">
      <alignment horizontal="center" vertical="center"/>
    </xf>
    <xf numFmtId="3" fontId="26" fillId="2" borderId="28" xfId="2" applyNumberFormat="1" applyFont="1" applyFill="1" applyBorder="1" applyAlignment="1">
      <alignment horizontal="center" vertical="center"/>
    </xf>
    <xf numFmtId="0" fontId="7" fillId="3" borderId="0" xfId="0" applyFont="1" applyFill="1" applyAlignment="1">
      <alignment horizontal="center" vertical="center"/>
    </xf>
    <xf numFmtId="14" fontId="3" fillId="3" borderId="0" xfId="0" applyNumberFormat="1" applyFont="1" applyFill="1" applyAlignment="1">
      <alignment vertical="center"/>
    </xf>
    <xf numFmtId="0" fontId="3" fillId="3" borderId="0" xfId="0" applyFont="1" applyFill="1" applyAlignment="1">
      <alignment vertical="center"/>
    </xf>
    <xf numFmtId="0" fontId="7" fillId="3" borderId="0" xfId="0" applyFont="1" applyFill="1" applyAlignment="1">
      <alignment horizontal="center" vertical="center" wrapText="1"/>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shrinkToFit="1"/>
      <protection locked="0"/>
    </xf>
    <xf numFmtId="14" fontId="3" fillId="3" borderId="1" xfId="0" applyNumberFormat="1" applyFont="1" applyFill="1" applyBorder="1" applyAlignment="1" applyProtection="1">
      <alignment horizontal="center" vertical="center"/>
      <protection locked="0"/>
    </xf>
    <xf numFmtId="0" fontId="3" fillId="3" borderId="0" xfId="0" applyFont="1" applyFill="1" applyAlignment="1" applyProtection="1">
      <alignment vertical="center"/>
      <protection locked="0"/>
    </xf>
    <xf numFmtId="0" fontId="3" fillId="3" borderId="1" xfId="0" applyFont="1" applyFill="1" applyBorder="1" applyAlignment="1">
      <alignment horizontal="center" vertical="center"/>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shrinkToFit="1"/>
      <protection locked="0"/>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shrinkToFi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7" borderId="1" xfId="0"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shrinkToFit="1"/>
      <protection locked="0"/>
    </xf>
    <xf numFmtId="14" fontId="3" fillId="7" borderId="1" xfId="0" applyNumberFormat="1" applyFont="1" applyFill="1" applyBorder="1" applyAlignment="1" applyProtection="1">
      <alignment horizontal="center" vertical="center"/>
      <protection locked="0"/>
    </xf>
    <xf numFmtId="0" fontId="7" fillId="3" borderId="6" xfId="0" applyFont="1" applyFill="1" applyBorder="1" applyAlignment="1">
      <alignment horizontal="center" vertical="center" wrapText="1"/>
    </xf>
    <xf numFmtId="0" fontId="3" fillId="3" borderId="3"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protection locked="0"/>
    </xf>
    <xf numFmtId="14" fontId="3" fillId="3" borderId="5"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shrinkToFit="1"/>
      <protection locked="0"/>
    </xf>
    <xf numFmtId="0" fontId="3" fillId="3" borderId="2" xfId="0" applyFont="1" applyFill="1" applyBorder="1" applyAlignment="1" applyProtection="1">
      <alignment horizontal="center" vertical="center"/>
      <protection locked="0"/>
    </xf>
    <xf numFmtId="14" fontId="3" fillId="3" borderId="2" xfId="0" applyNumberFormat="1" applyFont="1" applyFill="1" applyBorder="1" applyAlignment="1" applyProtection="1">
      <alignment horizontal="center" vertical="center"/>
      <protection locked="0"/>
    </xf>
    <xf numFmtId="0" fontId="7"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7" borderId="3" xfId="0" applyFont="1" applyFill="1" applyBorder="1" applyAlignment="1" applyProtection="1">
      <alignment horizontal="center" vertical="center"/>
      <protection locked="0"/>
    </xf>
    <xf numFmtId="0" fontId="3" fillId="7" borderId="5" xfId="0" applyFont="1" applyFill="1" applyBorder="1" applyAlignment="1" applyProtection="1">
      <alignment horizontal="center" vertical="center" shrinkToFit="1"/>
      <protection locked="0"/>
    </xf>
    <xf numFmtId="0" fontId="3" fillId="7" borderId="5" xfId="0" applyFont="1" applyFill="1" applyBorder="1" applyAlignment="1" applyProtection="1">
      <alignment horizontal="center" vertical="center"/>
      <protection locked="0"/>
    </xf>
    <xf numFmtId="14" fontId="3" fillId="7" borderId="5" xfId="0" applyNumberFormat="1"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shrinkToFit="1"/>
      <protection locked="0"/>
    </xf>
    <xf numFmtId="0" fontId="3" fillId="7" borderId="2" xfId="0" applyFont="1" applyFill="1" applyBorder="1" applyAlignment="1" applyProtection="1">
      <alignment horizontal="center" vertical="center"/>
      <protection locked="0"/>
    </xf>
    <xf numFmtId="14" fontId="3" fillId="7" borderId="2" xfId="0" applyNumberFormat="1"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 2 2" xfId="2" xr:uid="{00000000-0005-0000-0000-000002000000}"/>
  </cellStyles>
  <dxfs count="2">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CCFFCC"/>
      <color rgb="FFDCB9FF"/>
      <color rgb="FFCCCCFF"/>
      <color rgb="FFFFFFCC"/>
      <color rgb="FFFFFF99"/>
      <color rgb="FFECD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66674</xdr:rowOff>
    </xdr:from>
    <xdr:to>
      <xdr:col>18</xdr:col>
      <xdr:colOff>447675</xdr:colOff>
      <xdr:row>4</xdr:row>
      <xdr:rowOff>85725</xdr:rowOff>
    </xdr:to>
    <xdr:sp macro="" textlink="">
      <xdr:nvSpPr>
        <xdr:cNvPr id="3" name="テキスト ボックス 2">
          <a:extLst>
            <a:ext uri="{FF2B5EF4-FFF2-40B4-BE49-F238E27FC236}">
              <a16:creationId xmlns:a16="http://schemas.microsoft.com/office/drawing/2014/main" id="{EA68FD11-8212-4839-9AB7-424529F3CF8E}"/>
            </a:ext>
          </a:extLst>
        </xdr:cNvPr>
        <xdr:cNvSpPr txBox="1"/>
      </xdr:nvSpPr>
      <xdr:spPr>
        <a:xfrm>
          <a:off x="7734300" y="66674"/>
          <a:ext cx="4610100" cy="1304926"/>
        </a:xfrm>
        <a:prstGeom prst="rect">
          <a:avLst/>
        </a:prstGeom>
        <a:solidFill>
          <a:srgbClr val="ECD9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◇種目番号欄には競技種目番号</a:t>
          </a:r>
          <a:r>
            <a:rPr lang="en-US" altLang="ja-JP" sz="1000" b="0" i="0" u="none" strike="noStrike">
              <a:solidFill>
                <a:srgbClr val="C00000"/>
              </a:solidFill>
              <a:latin typeface="ＭＳ 明朝" pitchFamily="17" charset="-128"/>
              <a:ea typeface="ＭＳ 明朝" pitchFamily="17" charset="-128"/>
              <a:cs typeface="+mn-cs"/>
            </a:rPr>
            <a:t>[ 1 ]</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[ 28 ]</a:t>
          </a:r>
          <a:r>
            <a:rPr lang="ja-JP" altLang="en-US" sz="1000" b="0" i="0" u="none" strike="noStrike">
              <a:solidFill>
                <a:srgbClr val="C00000"/>
              </a:solidFill>
              <a:latin typeface="ＭＳ 明朝" pitchFamily="17" charset="-128"/>
              <a:ea typeface="ＭＳ 明朝" pitchFamily="17" charset="-128"/>
              <a:cs typeface="+mn-cs"/>
            </a:rPr>
            <a:t>をご記入ください。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000" b="1" i="0" u="none" strike="noStrike">
              <a:solidFill>
                <a:srgbClr val="00B050"/>
              </a:solidFill>
              <a:latin typeface="ＭＳ 明朝" pitchFamily="17" charset="-128"/>
              <a:ea typeface="ＭＳ 明朝" pitchFamily="17" charset="-128"/>
              <a:cs typeface="+mn-cs"/>
            </a:rPr>
            <a:t>種目ごとにまとめ種目番号順に</a:t>
          </a:r>
          <a:r>
            <a:rPr lang="ja-JP" altLang="en-US" sz="1000" b="0" i="0" u="none" strike="noStrike">
              <a:solidFill>
                <a:srgbClr val="C00000"/>
              </a:solidFill>
              <a:latin typeface="ＭＳ 明朝" pitchFamily="17" charset="-128"/>
              <a:ea typeface="ＭＳ 明朝" pitchFamily="17" charset="-128"/>
              <a:cs typeface="+mn-cs"/>
            </a:rPr>
            <a:t>ご記入ください。</a:t>
          </a:r>
          <a:r>
            <a:rPr lang="ja-JP" altLang="en-US" sz="1000" b="0">
              <a:solidFill>
                <a:srgbClr val="C00000"/>
              </a:solidFill>
              <a:latin typeface="ＭＳ 明朝" pitchFamily="17" charset="-128"/>
              <a:ea typeface="ＭＳ 明朝" pitchFamily="17" charset="-128"/>
            </a:rPr>
            <a:t> </a:t>
          </a:r>
          <a:endParaRPr lang="en-US" altLang="ja-JP" sz="1000" b="0">
            <a:solidFill>
              <a:srgbClr val="C00000"/>
            </a:solidFill>
            <a:latin typeface="ＭＳ 明朝" pitchFamily="17" charset="-128"/>
            <a:ea typeface="ＭＳ 明朝" pitchFamily="17" charset="-128"/>
          </a:endParaRPr>
        </a:p>
        <a:p>
          <a:r>
            <a:rPr lang="ja-JP" altLang="en-US" sz="1000" b="0" i="0" u="none" strike="noStrike">
              <a:solidFill>
                <a:srgbClr val="C00000"/>
              </a:solidFill>
              <a:latin typeface="ＭＳ 明朝" pitchFamily="17" charset="-128"/>
              <a:ea typeface="ＭＳ 明朝" pitchFamily="17" charset="-128"/>
              <a:cs typeface="+mn-cs"/>
            </a:rPr>
            <a:t>◇年齢は</a:t>
          </a:r>
          <a:r>
            <a:rPr lang="en-US" altLang="ja-JP" sz="1000" b="0" i="0" u="none" strike="noStrike">
              <a:solidFill>
                <a:srgbClr val="C00000"/>
              </a:solidFill>
              <a:latin typeface="ＭＳ 明朝" pitchFamily="17" charset="-128"/>
              <a:ea typeface="ＭＳ 明朝" pitchFamily="17" charset="-128"/>
              <a:cs typeface="+mn-cs"/>
            </a:rPr>
            <a:t>2024</a:t>
          </a:r>
          <a:r>
            <a:rPr lang="ja-JP" altLang="en-US" sz="1000" b="0" i="0" u="none" strike="noStrike">
              <a:solidFill>
                <a:srgbClr val="C00000"/>
              </a:solidFill>
              <a:latin typeface="ＭＳ 明朝" pitchFamily="17" charset="-128"/>
              <a:ea typeface="ＭＳ 明朝" pitchFamily="17" charset="-128"/>
              <a:cs typeface="+mn-cs"/>
            </a:rPr>
            <a:t>年</a:t>
          </a:r>
          <a:r>
            <a:rPr lang="en-US" altLang="ja-JP" sz="1000" b="0" i="0" u="none" strike="noStrike">
              <a:solidFill>
                <a:srgbClr val="C00000"/>
              </a:solidFill>
              <a:latin typeface="ＭＳ 明朝" pitchFamily="17" charset="-128"/>
              <a:ea typeface="ＭＳ 明朝" pitchFamily="17" charset="-128"/>
              <a:cs typeface="+mn-cs"/>
            </a:rPr>
            <a:t>4</a:t>
          </a:r>
          <a:r>
            <a:rPr lang="ja-JP" altLang="en-US" sz="1000" b="0" i="0" u="none" strike="noStrike">
              <a:solidFill>
                <a:srgbClr val="C00000"/>
              </a:solidFill>
              <a:latin typeface="ＭＳ 明朝" pitchFamily="17" charset="-128"/>
              <a:ea typeface="ＭＳ 明朝" pitchFamily="17" charset="-128"/>
              <a:cs typeface="+mn-cs"/>
            </a:rPr>
            <a:t>月</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日現在での満年齢でご記入ください。</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自動計算です</a:t>
          </a:r>
          <a:r>
            <a:rPr lang="en-US" altLang="ja-JP" sz="1000" b="0" i="0" u="none" strike="noStrike">
              <a:solidFill>
                <a:srgbClr val="C00000"/>
              </a:solidFill>
              <a:latin typeface="ＭＳ 明朝" pitchFamily="17" charset="-128"/>
              <a:ea typeface="ＭＳ 明朝" pitchFamily="17" charset="-128"/>
              <a:cs typeface="+mn-cs"/>
            </a:rPr>
            <a:t>)</a:t>
          </a:r>
        </a:p>
        <a:p>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チーム名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チーム名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カナ</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氏名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氏名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カナ</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生年月日</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大会年齢</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は</a:t>
          </a:r>
          <a:endParaRPr lang="en-US" altLang="ja-JP" sz="1000" b="0" i="0" u="none" strike="noStrike">
            <a:solidFill>
              <a:srgbClr val="C00000"/>
            </a:solidFill>
            <a:latin typeface="ＭＳ 明朝" pitchFamily="17" charset="-128"/>
            <a:ea typeface="ＭＳ 明朝" pitchFamily="17" charset="-128"/>
            <a:cs typeface="+mn-cs"/>
          </a:endParaRPr>
        </a:p>
        <a:p>
          <a:r>
            <a:rPr lang="ja-JP" altLang="en-US" sz="1000" b="0" i="0" u="none" strike="noStrike">
              <a:solidFill>
                <a:srgbClr val="C00000"/>
              </a:solidFill>
              <a:latin typeface="ＭＳ 明朝" pitchFamily="17" charset="-128"/>
              <a:ea typeface="ＭＳ 明朝" pitchFamily="17" charset="-128"/>
              <a:cs typeface="+mn-cs"/>
            </a:rPr>
            <a:t>　</a:t>
          </a:r>
          <a:r>
            <a:rPr lang="en-US" altLang="ja-JP" sz="1000" b="0" i="0" u="none" strike="noStrike">
              <a:solidFill>
                <a:srgbClr val="C00000"/>
              </a:solidFill>
              <a:latin typeface="ＭＳ 明朝" pitchFamily="17" charset="-128"/>
              <a:ea typeface="ＭＳ 明朝" pitchFamily="17" charset="-128"/>
              <a:cs typeface="+mn-cs"/>
            </a:rPr>
            <a:t>JTTA-members.jp</a:t>
          </a:r>
          <a:r>
            <a:rPr lang="ja-JP" altLang="en-US" sz="1000" b="0" i="0" u="none" strike="noStrike">
              <a:solidFill>
                <a:srgbClr val="C00000"/>
              </a:solidFill>
              <a:latin typeface="ＭＳ 明朝" pitchFamily="17" charset="-128"/>
              <a:ea typeface="ＭＳ 明朝" pitchFamily="17" charset="-128"/>
              <a:cs typeface="+mn-cs"/>
            </a:rPr>
            <a:t>の個人会員情報</a:t>
          </a:r>
          <a:r>
            <a:rPr lang="en-US" altLang="ja-JP" sz="1000" b="0" i="0" u="none" strike="noStrike">
              <a:solidFill>
                <a:srgbClr val="C00000"/>
              </a:solidFill>
              <a:latin typeface="ＭＳ 明朝" pitchFamily="17" charset="-128"/>
              <a:ea typeface="ＭＳ 明朝" pitchFamily="17" charset="-128"/>
              <a:cs typeface="+mn-cs"/>
            </a:rPr>
            <a:t>(Excel</a:t>
          </a:r>
          <a:r>
            <a:rPr lang="ja-JP" altLang="en-US" sz="1000" b="0" i="0" u="none" strike="noStrike">
              <a:solidFill>
                <a:srgbClr val="C00000"/>
              </a:solidFill>
              <a:latin typeface="ＭＳ 明朝" pitchFamily="17" charset="-128"/>
              <a:ea typeface="ＭＳ 明朝" pitchFamily="17" charset="-128"/>
              <a:cs typeface="+mn-cs"/>
            </a:rPr>
            <a:t>データ</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をダウンロードして該当</a:t>
          </a:r>
          <a:endParaRPr lang="en-US" altLang="ja-JP" sz="1000" b="0" i="0" u="none" strike="noStrike">
            <a:solidFill>
              <a:srgbClr val="C00000"/>
            </a:solidFill>
            <a:latin typeface="ＭＳ 明朝" pitchFamily="17" charset="-128"/>
            <a:ea typeface="ＭＳ 明朝" pitchFamily="17" charset="-128"/>
            <a:cs typeface="+mn-cs"/>
          </a:endParaRPr>
        </a:p>
        <a:p>
          <a:r>
            <a:rPr lang="ja-JP" altLang="en-US" sz="1000" b="0" i="0" u="none" strike="noStrike">
              <a:solidFill>
                <a:srgbClr val="C00000"/>
              </a:solidFill>
              <a:latin typeface="ＭＳ 明朝" pitchFamily="17" charset="-128"/>
              <a:ea typeface="ＭＳ 明朝" pitchFamily="17" charset="-128"/>
              <a:cs typeface="+mn-cs"/>
            </a:rPr>
            <a:t>　する列を貼付していただくと間違いがなく便利です。ご活用ください。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104775</xdr:colOff>
      <xdr:row>0</xdr:row>
      <xdr:rowOff>66675</xdr:rowOff>
    </xdr:from>
    <xdr:to>
      <xdr:col>19</xdr:col>
      <xdr:colOff>74083</xdr:colOff>
      <xdr:row>4</xdr:row>
      <xdr:rowOff>105834</xdr:rowOff>
    </xdr:to>
    <xdr:sp macro="" textlink="">
      <xdr:nvSpPr>
        <xdr:cNvPr id="2" name="テキスト ボックス 1">
          <a:extLst>
            <a:ext uri="{FF2B5EF4-FFF2-40B4-BE49-F238E27FC236}">
              <a16:creationId xmlns:a16="http://schemas.microsoft.com/office/drawing/2014/main" id="{DE75AD59-C075-43B1-9A6E-B7380676389E}"/>
            </a:ext>
          </a:extLst>
        </xdr:cNvPr>
        <xdr:cNvSpPr txBox="1"/>
      </xdr:nvSpPr>
      <xdr:spPr>
        <a:xfrm>
          <a:off x="7449608" y="66675"/>
          <a:ext cx="4879975" cy="1330326"/>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◇種目番号欄には競技種目番号</a:t>
          </a:r>
          <a:r>
            <a:rPr lang="en-US" altLang="ja-JP" sz="1000" b="0" i="0" u="none" strike="noStrike">
              <a:solidFill>
                <a:srgbClr val="C00000"/>
              </a:solidFill>
              <a:latin typeface="ＭＳ 明朝" pitchFamily="17" charset="-128"/>
              <a:ea typeface="ＭＳ 明朝" pitchFamily="17" charset="-128"/>
              <a:cs typeface="+mn-cs"/>
            </a:rPr>
            <a:t>[ 3 ]</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[ 4 ]</a:t>
          </a:r>
          <a:r>
            <a:rPr lang="ja-JP" altLang="en-US" sz="1000" b="0" i="0" u="none" strike="noStrike">
              <a:solidFill>
                <a:srgbClr val="C00000"/>
              </a:solidFill>
              <a:latin typeface="ＭＳ 明朝" pitchFamily="17" charset="-128"/>
              <a:ea typeface="ＭＳ 明朝" pitchFamily="17" charset="-128"/>
              <a:cs typeface="+mn-cs"/>
            </a:rPr>
            <a:t>をご記入ください。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000" b="1" i="0" u="none" strike="noStrike">
              <a:solidFill>
                <a:srgbClr val="00B050"/>
              </a:solidFill>
              <a:latin typeface="ＭＳ 明朝" pitchFamily="17" charset="-128"/>
              <a:ea typeface="ＭＳ 明朝" pitchFamily="17" charset="-128"/>
              <a:cs typeface="+mn-cs"/>
            </a:rPr>
            <a:t>種目ごとにまとめ種目番号順に</a:t>
          </a:r>
          <a:r>
            <a:rPr lang="ja-JP" altLang="en-US" sz="1000" b="0" i="0" u="none" strike="noStrike">
              <a:solidFill>
                <a:srgbClr val="C00000"/>
              </a:solidFill>
              <a:latin typeface="ＭＳ 明朝" pitchFamily="17" charset="-128"/>
              <a:ea typeface="ＭＳ 明朝" pitchFamily="17" charset="-128"/>
              <a:cs typeface="+mn-cs"/>
            </a:rPr>
            <a:t>ご記入ください。</a:t>
          </a:r>
          <a:r>
            <a:rPr lang="ja-JP" altLang="en-US" sz="1000" b="0">
              <a:solidFill>
                <a:srgbClr val="C00000"/>
              </a:solidFill>
              <a:latin typeface="ＭＳ 明朝" pitchFamily="17" charset="-128"/>
              <a:ea typeface="ＭＳ 明朝" pitchFamily="17" charset="-128"/>
            </a:rPr>
            <a:t> </a:t>
          </a:r>
          <a:endParaRPr lang="en-US" altLang="ja-JP" sz="1000" b="0">
            <a:solidFill>
              <a:srgbClr val="C00000"/>
            </a:solidFill>
            <a:latin typeface="ＭＳ 明朝" pitchFamily="17" charset="-128"/>
            <a:ea typeface="ＭＳ 明朝" pitchFamily="17" charset="-128"/>
          </a:endParaRPr>
        </a:p>
        <a:p>
          <a:r>
            <a:rPr lang="ja-JP" altLang="en-US" sz="1000" b="0" i="0" u="none" strike="noStrike">
              <a:solidFill>
                <a:srgbClr val="C00000"/>
              </a:solidFill>
              <a:latin typeface="ＭＳ 明朝" pitchFamily="17" charset="-128"/>
              <a:ea typeface="ＭＳ 明朝" pitchFamily="17" charset="-128"/>
              <a:cs typeface="+mn-cs"/>
            </a:rPr>
            <a:t>◇年齢は</a:t>
          </a:r>
          <a:r>
            <a:rPr lang="en-US" altLang="ja-JP" sz="1000" b="0" i="0" u="none" strike="noStrike">
              <a:solidFill>
                <a:srgbClr val="C00000"/>
              </a:solidFill>
              <a:latin typeface="ＭＳ 明朝" pitchFamily="17" charset="-128"/>
              <a:ea typeface="ＭＳ 明朝" pitchFamily="17" charset="-128"/>
              <a:cs typeface="+mn-cs"/>
            </a:rPr>
            <a:t>2024</a:t>
          </a:r>
          <a:r>
            <a:rPr lang="ja-JP" altLang="en-US" sz="1000" b="0" i="0" u="none" strike="noStrike">
              <a:solidFill>
                <a:srgbClr val="C00000"/>
              </a:solidFill>
              <a:latin typeface="ＭＳ 明朝" pitchFamily="17" charset="-128"/>
              <a:ea typeface="ＭＳ 明朝" pitchFamily="17" charset="-128"/>
              <a:cs typeface="+mn-cs"/>
            </a:rPr>
            <a:t>年</a:t>
          </a:r>
          <a:r>
            <a:rPr lang="en-US" altLang="ja-JP" sz="1000" b="0" i="0" u="none" strike="noStrike">
              <a:solidFill>
                <a:srgbClr val="C00000"/>
              </a:solidFill>
              <a:latin typeface="ＭＳ 明朝" pitchFamily="17" charset="-128"/>
              <a:ea typeface="ＭＳ 明朝" pitchFamily="17" charset="-128"/>
              <a:cs typeface="+mn-cs"/>
            </a:rPr>
            <a:t>4</a:t>
          </a:r>
          <a:r>
            <a:rPr lang="ja-JP" altLang="en-US" sz="1000" b="0" i="0" u="none" strike="noStrike">
              <a:solidFill>
                <a:srgbClr val="C00000"/>
              </a:solidFill>
              <a:latin typeface="ＭＳ 明朝" pitchFamily="17" charset="-128"/>
              <a:ea typeface="ＭＳ 明朝" pitchFamily="17" charset="-128"/>
              <a:cs typeface="+mn-cs"/>
            </a:rPr>
            <a:t>月</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日現在での満年齢でご記入ください。</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自動計算です</a:t>
          </a:r>
          <a:r>
            <a:rPr lang="en-US" altLang="ja-JP" sz="1000" b="0" i="0" u="none" strike="noStrike">
              <a:solidFill>
                <a:srgbClr val="C00000"/>
              </a:solidFill>
              <a:latin typeface="ＭＳ 明朝" pitchFamily="17" charset="-128"/>
              <a:ea typeface="ＭＳ 明朝" pitchFamily="17" charset="-128"/>
              <a:cs typeface="+mn-cs"/>
            </a:rPr>
            <a:t>)</a:t>
          </a:r>
        </a:p>
        <a:p>
          <a:r>
            <a:rPr lang="ja-JP" altLang="ja-JP" sz="1000" b="0" i="0">
              <a:solidFill>
                <a:srgbClr val="C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生年月日</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大会年齢</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は</a:t>
          </a:r>
          <a:endParaRPr lang="ja-JP" altLang="ja-JP" sz="1000">
            <a:solidFill>
              <a:srgbClr val="C00000"/>
            </a:solidFill>
            <a:effectLst/>
            <a:latin typeface="ＭＳ 明朝" panose="02020609040205080304" pitchFamily="17" charset="-128"/>
            <a:ea typeface="ＭＳ 明朝" panose="02020609040205080304" pitchFamily="17" charset="-128"/>
          </a:endParaRPr>
        </a:p>
        <a:p>
          <a:r>
            <a:rPr lang="ja-JP" altLang="ja-JP" sz="1000" b="0" i="0">
              <a:solidFill>
                <a:srgbClr val="C00000"/>
              </a:solidFill>
              <a:effectLst/>
              <a:latin typeface="ＭＳ 明朝" panose="02020609040205080304" pitchFamily="17" charset="-128"/>
              <a:ea typeface="ＭＳ 明朝" panose="02020609040205080304" pitchFamily="17" charset="-128"/>
              <a:cs typeface="+mn-cs"/>
            </a:rPr>
            <a:t>　</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JTTA-members.jp</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の個人会員情報</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(Excel</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データ</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をダウンロードして</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該当する</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r>
            <a:rPr lang="ja-JP" altLang="en-US" sz="1000" b="0" i="0">
              <a:solidFill>
                <a:srgbClr val="C00000"/>
              </a:solidFill>
              <a:effectLst/>
              <a:latin typeface="ＭＳ 明朝" panose="02020609040205080304" pitchFamily="17" charset="-128"/>
              <a:ea typeface="ＭＳ 明朝" panose="02020609040205080304" pitchFamily="17" charset="-128"/>
              <a:cs typeface="+mn-cs"/>
            </a:rPr>
            <a:t>　列を</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貼付していただくと間違いがなく便利です。</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ご活用ください。</a:t>
          </a:r>
          <a:endParaRPr lang="ja-JP" altLang="ja-JP" sz="1000">
            <a:solidFill>
              <a:srgbClr val="C00000"/>
            </a:solidFill>
            <a:effectLst/>
            <a:latin typeface="ＭＳ 明朝" panose="02020609040205080304" pitchFamily="17" charset="-128"/>
            <a:ea typeface="ＭＳ 明朝" panose="02020609040205080304" pitchFamily="17" charset="-128"/>
          </a:endParaRPr>
        </a:p>
        <a:p>
          <a:endParaRPr lang="en-US" altLang="ja-JP" sz="1000" b="0" i="0" u="none" strike="noStrike">
            <a:solidFill>
              <a:srgbClr val="C00000"/>
            </a:solidFill>
            <a:latin typeface="ＭＳ 明朝" pitchFamily="17" charset="-128"/>
            <a:ea typeface="ＭＳ 明朝" pitchFamily="17" charset="-128"/>
            <a:cs typeface="+mn-cs"/>
          </a:endParaRPr>
        </a:p>
        <a:p>
          <a:endParaRPr lang="ja-JP" altLang="en-US" sz="1000" b="0" i="0" u="none" strike="noStrike">
            <a:solidFill>
              <a:srgbClr val="C00000"/>
            </a:solidFill>
            <a:latin typeface="ＭＳ 明朝" pitchFamily="17" charset="-128"/>
            <a:ea typeface="ＭＳ 明朝" pitchFamily="17"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73</xdr:col>
      <xdr:colOff>38100</xdr:colOff>
      <xdr:row>0</xdr:row>
      <xdr:rowOff>38099</xdr:rowOff>
    </xdr:from>
    <xdr:to>
      <xdr:col>129</xdr:col>
      <xdr:colOff>57150</xdr:colOff>
      <xdr:row>8</xdr:row>
      <xdr:rowOff>9525</xdr:rowOff>
    </xdr:to>
    <xdr:sp macro="" textlink="">
      <xdr:nvSpPr>
        <xdr:cNvPr id="2" name="テキスト ボックス 1">
          <a:extLst>
            <a:ext uri="{FF2B5EF4-FFF2-40B4-BE49-F238E27FC236}">
              <a16:creationId xmlns:a16="http://schemas.microsoft.com/office/drawing/2014/main" id="{D45697CB-654E-4CC1-ABB5-4211826F3059}"/>
            </a:ext>
          </a:extLst>
        </xdr:cNvPr>
        <xdr:cNvSpPr txBox="1"/>
      </xdr:nvSpPr>
      <xdr:spPr>
        <a:xfrm>
          <a:off x="7086600" y="38099"/>
          <a:ext cx="5353050" cy="1343026"/>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100" b="1" i="0" u="none" strike="noStrike">
              <a:solidFill>
                <a:srgbClr val="00B050"/>
              </a:solidFill>
              <a:latin typeface="ＭＳ 明朝" pitchFamily="17" charset="-128"/>
              <a:ea typeface="ＭＳ 明朝" pitchFamily="17" charset="-128"/>
              <a:cs typeface="+mn-cs"/>
            </a:rPr>
            <a:t>参加数は申込書に入力すると自動反映となりますので入力不要です。</a:t>
          </a:r>
          <a:endParaRPr lang="en-US" altLang="ja-JP" sz="1100" b="1" i="0" u="none" strike="noStrike">
            <a:solidFill>
              <a:srgbClr val="00B050"/>
            </a:solidFill>
            <a:latin typeface="ＭＳ 明朝" pitchFamily="17" charset="-128"/>
            <a:ea typeface="ＭＳ 明朝" pitchFamily="17" charset="-128"/>
            <a:cs typeface="+mn-cs"/>
          </a:endParaRPr>
        </a:p>
        <a:p>
          <a:pPr>
            <a:lnSpc>
              <a:spcPts val="1300"/>
            </a:lnSpc>
          </a:pPr>
          <a:r>
            <a:rPr lang="ja-JP" altLang="en-US" sz="1100" b="1" i="0" u="none" strike="noStrike">
              <a:solidFill>
                <a:srgbClr val="00B050"/>
              </a:solidFill>
              <a:latin typeface="ＭＳ 明朝" pitchFamily="17" charset="-128"/>
              <a:ea typeface="ＭＳ 明朝" pitchFamily="17" charset="-128"/>
              <a:cs typeface="+mn-cs"/>
            </a:rPr>
            <a:t>　自動入力された申込数・合計金額に間違いがないか必ずご確認ください。</a:t>
          </a:r>
          <a:endParaRPr lang="en-US" altLang="ja-JP" sz="1100" b="1" i="0" u="none" strike="noStrike">
            <a:solidFill>
              <a:srgbClr val="00B05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◇招待選手数</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参加料無料</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のみ手入力してください。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　招待選手の対象は国際卓球連盟</a:t>
          </a:r>
          <a:r>
            <a:rPr lang="en-US" altLang="ja-JP" sz="1000" b="0" i="0" u="none" strike="noStrike">
              <a:solidFill>
                <a:srgbClr val="C00000"/>
              </a:solidFill>
              <a:latin typeface="ＭＳ 明朝" pitchFamily="17" charset="-128"/>
              <a:ea typeface="ＭＳ 明朝" pitchFamily="17" charset="-128"/>
              <a:cs typeface="+mn-cs"/>
            </a:rPr>
            <a:t>10</a:t>
          </a:r>
          <a:r>
            <a:rPr lang="ja-JP" altLang="en-US" sz="1000" b="0" i="0" u="none" strike="noStrike">
              <a:solidFill>
                <a:srgbClr val="C00000"/>
              </a:solidFill>
              <a:latin typeface="ＭＳ 明朝" pitchFamily="17" charset="-128"/>
              <a:ea typeface="ＭＳ 明朝" pitchFamily="17" charset="-128"/>
              <a:cs typeface="+mn-cs"/>
            </a:rPr>
            <a:t>月度世界ランキング</a:t>
          </a:r>
          <a:r>
            <a:rPr lang="en-US" altLang="ja-JP" sz="1000" b="0" i="0" u="none" strike="noStrike">
              <a:solidFill>
                <a:srgbClr val="C00000"/>
              </a:solidFill>
              <a:latin typeface="ＭＳ 明朝" pitchFamily="17" charset="-128"/>
              <a:ea typeface="ＭＳ 明朝" pitchFamily="17" charset="-128"/>
              <a:cs typeface="+mn-cs"/>
            </a:rPr>
            <a:t>100</a:t>
          </a:r>
          <a:r>
            <a:rPr lang="ja-JP" altLang="en-US" sz="1000" b="0" i="0" u="none" strike="noStrike">
              <a:solidFill>
                <a:srgbClr val="C00000"/>
              </a:solidFill>
              <a:latin typeface="ＭＳ 明朝" pitchFamily="17" charset="-128"/>
              <a:ea typeface="ＭＳ 明朝" pitchFamily="17" charset="-128"/>
              <a:cs typeface="+mn-cs"/>
            </a:rPr>
            <a:t>位以内の選手、</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　全日本選手権一般シングルスベスト</a:t>
          </a:r>
          <a:r>
            <a:rPr lang="en-US" altLang="ja-JP" sz="1000" b="0" i="0" u="none" strike="noStrike">
              <a:solidFill>
                <a:srgbClr val="C00000"/>
              </a:solidFill>
              <a:latin typeface="ＭＳ 明朝" pitchFamily="17" charset="-128"/>
              <a:ea typeface="ＭＳ 明朝" pitchFamily="17" charset="-128"/>
              <a:cs typeface="+mn-cs"/>
            </a:rPr>
            <a:t>16</a:t>
          </a:r>
          <a:r>
            <a:rPr lang="ja-JP" altLang="en-US" sz="1000" b="0" i="0" u="none" strike="noStrike">
              <a:solidFill>
                <a:srgbClr val="C00000"/>
              </a:solidFill>
              <a:latin typeface="ＭＳ 明朝" pitchFamily="17" charset="-128"/>
              <a:ea typeface="ＭＳ 明朝" pitchFamily="17" charset="-128"/>
              <a:cs typeface="+mn-cs"/>
            </a:rPr>
            <a:t>の選手です。</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　無条件出場対象選手は参加料が必要となりますのでお間違いないようご注意ください。</a:t>
          </a:r>
          <a:endParaRPr lang="en-US" altLang="ja-JP" sz="1000" b="0" i="0" u="none" strike="noStrike">
            <a:solidFill>
              <a:srgbClr val="C00000"/>
            </a:solidFill>
            <a:latin typeface="ＭＳ 明朝" pitchFamily="17" charset="-128"/>
            <a:ea typeface="ＭＳ 明朝"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CB9FF"/>
  </sheetPr>
  <dimension ref="A1:R107"/>
  <sheetViews>
    <sheetView showZeros="0" tabSelected="1" zoomScaleNormal="100" zoomScaleSheetLayoutView="100" workbookViewId="0">
      <pane ySplit="5" topLeftCell="A36" activePane="bottomLeft" state="frozen"/>
      <selection activeCell="H17" sqref="H17"/>
      <selection pane="bottomLeft" activeCell="E8" sqref="E8"/>
    </sheetView>
  </sheetViews>
  <sheetFormatPr defaultColWidth="9.140625" defaultRowHeight="22.5" customHeight="1" x14ac:dyDescent="0.2"/>
  <cols>
    <col min="1" max="1" width="3.5703125" style="175" customWidth="1"/>
    <col min="2" max="2" width="5.7109375" style="184" customWidth="1"/>
    <col min="3" max="4" width="14.28515625" style="185" customWidth="1"/>
    <col min="5" max="5" width="14.28515625" style="184" customWidth="1"/>
    <col min="6" max="6" width="14.28515625" style="185" customWidth="1"/>
    <col min="7" max="7" width="11.42578125" style="184" customWidth="1"/>
    <col min="8" max="8" width="5.7109375" style="184" customWidth="1"/>
    <col min="9" max="9" width="20.85546875" style="184" customWidth="1"/>
    <col min="10" max="10" width="5.7109375" style="184" customWidth="1"/>
    <col min="11" max="11" width="9.7109375" style="182" hidden="1" customWidth="1"/>
    <col min="12" max="16384" width="9.140625" style="182"/>
  </cols>
  <sheetData>
    <row r="1" spans="1:18" s="1" customFormat="1" ht="18.75" customHeight="1" x14ac:dyDescent="0.4">
      <c r="A1" s="5"/>
      <c r="B1" s="10"/>
      <c r="C1" s="8" ph="1"/>
      <c r="D1" s="8" ph="1"/>
      <c r="E1" s="10"/>
      <c r="F1" s="10"/>
      <c r="G1" s="10"/>
      <c r="H1" s="10"/>
      <c r="I1" s="2"/>
      <c r="J1" s="7" t="s">
        <v>21</v>
      </c>
      <c r="K1" s="9"/>
      <c r="L1" s="9"/>
      <c r="M1" s="9"/>
      <c r="N1" s="9"/>
      <c r="O1" s="9"/>
      <c r="P1" s="9"/>
      <c r="Q1" s="9"/>
      <c r="R1" s="9"/>
    </row>
    <row r="2" spans="1:18" s="1" customFormat="1" ht="37.5" customHeight="1" x14ac:dyDescent="0.2">
      <c r="A2" s="5"/>
      <c r="B2" s="39" t="s">
        <v>16</v>
      </c>
      <c r="C2" s="40"/>
      <c r="D2" s="40"/>
      <c r="E2" s="40"/>
      <c r="F2" s="40"/>
      <c r="G2" s="40"/>
      <c r="H2" s="40"/>
      <c r="I2" s="40"/>
      <c r="J2" s="6"/>
      <c r="K2" s="2"/>
    </row>
    <row r="3" spans="1:18" s="1" customFormat="1" ht="37.5" customHeight="1" x14ac:dyDescent="0.55000000000000004">
      <c r="A3" s="5"/>
      <c r="B3" s="42" t="str">
        <f>"【参加数】"&amp;COUNT(B7:B56)&amp;"名"</f>
        <v>【参加数】0名</v>
      </c>
      <c r="C3" s="42"/>
      <c r="D3" s="13"/>
      <c r="E3" s="41" t="s">
        <v>17</v>
      </c>
      <c r="F3" s="41"/>
      <c r="G3" s="43"/>
      <c r="H3" s="43"/>
      <c r="I3" s="43"/>
      <c r="J3" s="43"/>
      <c r="K3" s="3"/>
      <c r="L3" s="2"/>
    </row>
    <row r="4" spans="1:18" s="1" customFormat="1" ht="7.5" customHeight="1" x14ac:dyDescent="0.65">
      <c r="A4" s="5"/>
      <c r="B4" s="12"/>
      <c r="C4" s="12"/>
      <c r="D4" s="12"/>
      <c r="E4" s="12"/>
      <c r="F4" s="2"/>
      <c r="G4" s="11"/>
      <c r="H4" s="4"/>
      <c r="I4" s="4"/>
      <c r="J4" s="3"/>
      <c r="K4" s="2"/>
    </row>
    <row r="5" spans="1:18" s="177" customFormat="1" ht="22.5" customHeight="1" x14ac:dyDescent="0.2">
      <c r="A5" s="175"/>
      <c r="B5" s="186" t="s">
        <v>2</v>
      </c>
      <c r="C5" s="187" t="s">
        <v>0</v>
      </c>
      <c r="D5" s="187" t="s">
        <v>81</v>
      </c>
      <c r="E5" s="188" t="s">
        <v>6</v>
      </c>
      <c r="F5" s="187" t="s">
        <v>83</v>
      </c>
      <c r="G5" s="188" t="s">
        <v>1</v>
      </c>
      <c r="H5" s="189" t="s">
        <v>3</v>
      </c>
      <c r="I5" s="190" t="s">
        <v>4</v>
      </c>
      <c r="J5" s="191" t="s">
        <v>78</v>
      </c>
      <c r="K5" s="176">
        <v>45383</v>
      </c>
    </row>
    <row r="6" spans="1:18" ht="22.5" customHeight="1" x14ac:dyDescent="0.2">
      <c r="A6" s="178" t="s">
        <v>14</v>
      </c>
      <c r="B6" s="192">
        <v>1</v>
      </c>
      <c r="C6" s="193" t="s">
        <v>7</v>
      </c>
      <c r="D6" s="193" t="s">
        <v>9</v>
      </c>
      <c r="E6" s="192" t="s">
        <v>10</v>
      </c>
      <c r="F6" s="193" t="s">
        <v>12</v>
      </c>
      <c r="G6" s="194">
        <v>36892</v>
      </c>
      <c r="H6" s="192">
        <f>IF(G6="", "", DATEDIF(G6,$K$5,"Y"))</f>
        <v>23</v>
      </c>
      <c r="I6" s="193" t="s">
        <v>13</v>
      </c>
      <c r="J6" s="192" t="s">
        <v>15</v>
      </c>
    </row>
    <row r="7" spans="1:18" ht="26.25" customHeight="1" x14ac:dyDescent="0.2">
      <c r="A7" s="175">
        <v>1</v>
      </c>
      <c r="B7" s="179"/>
      <c r="C7" s="180"/>
      <c r="D7" s="180"/>
      <c r="E7" s="179"/>
      <c r="F7" s="180"/>
      <c r="G7" s="181"/>
      <c r="H7" s="183"/>
      <c r="I7" s="179"/>
      <c r="J7" s="179"/>
    </row>
    <row r="8" spans="1:18" ht="26.25" customHeight="1" x14ac:dyDescent="0.2">
      <c r="A8" s="175">
        <v>2</v>
      </c>
      <c r="B8" s="179"/>
      <c r="C8" s="180"/>
      <c r="D8" s="180"/>
      <c r="E8" s="179"/>
      <c r="F8" s="180"/>
      <c r="G8" s="181"/>
      <c r="H8" s="183"/>
      <c r="I8" s="179"/>
      <c r="J8" s="179"/>
    </row>
    <row r="9" spans="1:18" ht="26.25" customHeight="1" x14ac:dyDescent="0.2">
      <c r="A9" s="175">
        <v>3</v>
      </c>
      <c r="B9" s="179"/>
      <c r="C9" s="180"/>
      <c r="D9" s="180"/>
      <c r="E9" s="179"/>
      <c r="F9" s="180"/>
      <c r="G9" s="179"/>
      <c r="H9" s="183" t="str">
        <f t="shared" ref="H9:H72" si="0">IF(G9="", "", DATEDIF(G9,$K$5,"Y"))</f>
        <v/>
      </c>
      <c r="I9" s="179"/>
      <c r="J9" s="179"/>
    </row>
    <row r="10" spans="1:18" ht="26.25" customHeight="1" x14ac:dyDescent="0.2">
      <c r="A10" s="175">
        <v>4</v>
      </c>
      <c r="B10" s="179"/>
      <c r="C10" s="180"/>
      <c r="D10" s="180"/>
      <c r="E10" s="179"/>
      <c r="F10" s="180"/>
      <c r="G10" s="179"/>
      <c r="H10" s="183" t="str">
        <f t="shared" si="0"/>
        <v/>
      </c>
      <c r="I10" s="179"/>
      <c r="J10" s="179"/>
    </row>
    <row r="11" spans="1:18" ht="26.25" customHeight="1" x14ac:dyDescent="0.2">
      <c r="A11" s="175">
        <v>5</v>
      </c>
      <c r="B11" s="179"/>
      <c r="C11" s="180"/>
      <c r="D11" s="180"/>
      <c r="E11" s="179"/>
      <c r="F11" s="180"/>
      <c r="G11" s="179"/>
      <c r="H11" s="183" t="str">
        <f t="shared" si="0"/>
        <v/>
      </c>
      <c r="I11" s="179"/>
      <c r="J11" s="179"/>
    </row>
    <row r="12" spans="1:18" ht="26.25" customHeight="1" x14ac:dyDescent="0.2">
      <c r="A12" s="175">
        <v>6</v>
      </c>
      <c r="B12" s="179"/>
      <c r="C12" s="180"/>
      <c r="D12" s="180"/>
      <c r="E12" s="179"/>
      <c r="F12" s="180"/>
      <c r="G12" s="179"/>
      <c r="H12" s="183" t="str">
        <f t="shared" si="0"/>
        <v/>
      </c>
      <c r="I12" s="179"/>
      <c r="J12" s="179"/>
    </row>
    <row r="13" spans="1:18" ht="26.25" customHeight="1" x14ac:dyDescent="0.2">
      <c r="A13" s="175">
        <v>7</v>
      </c>
      <c r="B13" s="179"/>
      <c r="C13" s="180"/>
      <c r="D13" s="180"/>
      <c r="E13" s="179"/>
      <c r="F13" s="180"/>
      <c r="G13" s="179"/>
      <c r="H13" s="183" t="str">
        <f t="shared" si="0"/>
        <v/>
      </c>
      <c r="I13" s="179"/>
      <c r="J13" s="179"/>
    </row>
    <row r="14" spans="1:18" ht="26.25" customHeight="1" x14ac:dyDescent="0.2">
      <c r="A14" s="175">
        <v>8</v>
      </c>
      <c r="B14" s="179"/>
      <c r="C14" s="180"/>
      <c r="D14" s="180"/>
      <c r="E14" s="179"/>
      <c r="F14" s="180"/>
      <c r="G14" s="179"/>
      <c r="H14" s="183" t="str">
        <f t="shared" si="0"/>
        <v/>
      </c>
      <c r="I14" s="179"/>
      <c r="J14" s="179"/>
    </row>
    <row r="15" spans="1:18" ht="26.25" customHeight="1" x14ac:dyDescent="0.2">
      <c r="A15" s="175">
        <v>9</v>
      </c>
      <c r="B15" s="179"/>
      <c r="C15" s="180"/>
      <c r="D15" s="180"/>
      <c r="E15" s="179"/>
      <c r="F15" s="180"/>
      <c r="G15" s="179"/>
      <c r="H15" s="183" t="str">
        <f t="shared" si="0"/>
        <v/>
      </c>
      <c r="I15" s="179"/>
      <c r="J15" s="179"/>
    </row>
    <row r="16" spans="1:18" ht="26.25" customHeight="1" x14ac:dyDescent="0.2">
      <c r="A16" s="175">
        <v>10</v>
      </c>
      <c r="B16" s="179"/>
      <c r="C16" s="180"/>
      <c r="D16" s="180"/>
      <c r="E16" s="179"/>
      <c r="F16" s="180"/>
      <c r="G16" s="179"/>
      <c r="H16" s="183" t="str">
        <f t="shared" si="0"/>
        <v/>
      </c>
      <c r="I16" s="179"/>
      <c r="J16" s="179"/>
    </row>
    <row r="17" spans="1:10" ht="26.25" customHeight="1" x14ac:dyDescent="0.2">
      <c r="A17" s="175">
        <v>11</v>
      </c>
      <c r="B17" s="179"/>
      <c r="C17" s="180"/>
      <c r="D17" s="180"/>
      <c r="E17" s="179"/>
      <c r="F17" s="180"/>
      <c r="G17" s="179"/>
      <c r="H17" s="183" t="str">
        <f t="shared" si="0"/>
        <v/>
      </c>
      <c r="I17" s="179"/>
      <c r="J17" s="179"/>
    </row>
    <row r="18" spans="1:10" ht="26.25" customHeight="1" x14ac:dyDescent="0.2">
      <c r="A18" s="175">
        <v>12</v>
      </c>
      <c r="B18" s="179"/>
      <c r="C18" s="180"/>
      <c r="D18" s="180"/>
      <c r="E18" s="179"/>
      <c r="F18" s="180"/>
      <c r="G18" s="179"/>
      <c r="H18" s="183" t="str">
        <f t="shared" si="0"/>
        <v/>
      </c>
      <c r="I18" s="179"/>
      <c r="J18" s="179"/>
    </row>
    <row r="19" spans="1:10" ht="26.25" customHeight="1" x14ac:dyDescent="0.2">
      <c r="A19" s="175">
        <v>13</v>
      </c>
      <c r="B19" s="179"/>
      <c r="C19" s="180"/>
      <c r="D19" s="180"/>
      <c r="E19" s="179"/>
      <c r="F19" s="180"/>
      <c r="G19" s="179"/>
      <c r="H19" s="183" t="str">
        <f t="shared" si="0"/>
        <v/>
      </c>
      <c r="I19" s="179"/>
      <c r="J19" s="179"/>
    </row>
    <row r="20" spans="1:10" ht="26.25" customHeight="1" x14ac:dyDescent="0.2">
      <c r="A20" s="175">
        <v>14</v>
      </c>
      <c r="B20" s="179"/>
      <c r="C20" s="180"/>
      <c r="D20" s="180"/>
      <c r="E20" s="179"/>
      <c r="F20" s="180"/>
      <c r="G20" s="179"/>
      <c r="H20" s="183" t="str">
        <f t="shared" si="0"/>
        <v/>
      </c>
      <c r="I20" s="179"/>
      <c r="J20" s="179"/>
    </row>
    <row r="21" spans="1:10" ht="26.25" customHeight="1" x14ac:dyDescent="0.2">
      <c r="A21" s="175">
        <v>15</v>
      </c>
      <c r="B21" s="179"/>
      <c r="C21" s="180"/>
      <c r="D21" s="180"/>
      <c r="E21" s="179"/>
      <c r="F21" s="180"/>
      <c r="G21" s="179"/>
      <c r="H21" s="183" t="str">
        <f t="shared" si="0"/>
        <v/>
      </c>
      <c r="I21" s="179"/>
      <c r="J21" s="179"/>
    </row>
    <row r="22" spans="1:10" ht="26.25" customHeight="1" x14ac:dyDescent="0.2">
      <c r="A22" s="175">
        <v>16</v>
      </c>
      <c r="B22" s="179"/>
      <c r="C22" s="180"/>
      <c r="D22" s="180"/>
      <c r="E22" s="179"/>
      <c r="F22" s="180"/>
      <c r="G22" s="179"/>
      <c r="H22" s="183" t="str">
        <f t="shared" si="0"/>
        <v/>
      </c>
      <c r="I22" s="179"/>
      <c r="J22" s="179"/>
    </row>
    <row r="23" spans="1:10" ht="26.25" customHeight="1" x14ac:dyDescent="0.2">
      <c r="A23" s="175">
        <v>17</v>
      </c>
      <c r="B23" s="179"/>
      <c r="C23" s="180"/>
      <c r="D23" s="180"/>
      <c r="E23" s="179"/>
      <c r="F23" s="180"/>
      <c r="G23" s="179"/>
      <c r="H23" s="183" t="str">
        <f t="shared" si="0"/>
        <v/>
      </c>
      <c r="I23" s="179"/>
      <c r="J23" s="179"/>
    </row>
    <row r="24" spans="1:10" ht="26.25" customHeight="1" x14ac:dyDescent="0.2">
      <c r="A24" s="175">
        <v>18</v>
      </c>
      <c r="B24" s="179"/>
      <c r="C24" s="180"/>
      <c r="D24" s="180"/>
      <c r="E24" s="179"/>
      <c r="F24" s="180"/>
      <c r="G24" s="179"/>
      <c r="H24" s="183" t="str">
        <f t="shared" si="0"/>
        <v/>
      </c>
      <c r="I24" s="179"/>
      <c r="J24" s="179"/>
    </row>
    <row r="25" spans="1:10" ht="26.25" customHeight="1" x14ac:dyDescent="0.2">
      <c r="A25" s="175">
        <v>19</v>
      </c>
      <c r="B25" s="179"/>
      <c r="C25" s="180"/>
      <c r="D25" s="180"/>
      <c r="E25" s="179"/>
      <c r="F25" s="180"/>
      <c r="G25" s="179"/>
      <c r="H25" s="183" t="str">
        <f t="shared" si="0"/>
        <v/>
      </c>
      <c r="I25" s="179"/>
      <c r="J25" s="179"/>
    </row>
    <row r="26" spans="1:10" ht="26.25" customHeight="1" x14ac:dyDescent="0.2">
      <c r="A26" s="175">
        <v>20</v>
      </c>
      <c r="B26" s="179"/>
      <c r="C26" s="180"/>
      <c r="D26" s="180"/>
      <c r="E26" s="179"/>
      <c r="F26" s="180"/>
      <c r="G26" s="179"/>
      <c r="H26" s="183" t="str">
        <f t="shared" si="0"/>
        <v/>
      </c>
      <c r="I26" s="179"/>
      <c r="J26" s="179"/>
    </row>
    <row r="27" spans="1:10" ht="26.25" customHeight="1" x14ac:dyDescent="0.2">
      <c r="A27" s="175">
        <v>21</v>
      </c>
      <c r="B27" s="179"/>
      <c r="C27" s="180"/>
      <c r="D27" s="180"/>
      <c r="E27" s="179"/>
      <c r="F27" s="180"/>
      <c r="G27" s="179"/>
      <c r="H27" s="183" t="str">
        <f t="shared" si="0"/>
        <v/>
      </c>
      <c r="I27" s="179"/>
      <c r="J27" s="179"/>
    </row>
    <row r="28" spans="1:10" ht="26.25" customHeight="1" x14ac:dyDescent="0.2">
      <c r="A28" s="175">
        <v>22</v>
      </c>
      <c r="B28" s="179"/>
      <c r="C28" s="180"/>
      <c r="D28" s="180"/>
      <c r="E28" s="179"/>
      <c r="F28" s="180"/>
      <c r="G28" s="179"/>
      <c r="H28" s="183" t="str">
        <f t="shared" si="0"/>
        <v/>
      </c>
      <c r="I28" s="179"/>
      <c r="J28" s="179"/>
    </row>
    <row r="29" spans="1:10" ht="26.25" customHeight="1" x14ac:dyDescent="0.2">
      <c r="A29" s="175">
        <v>23</v>
      </c>
      <c r="B29" s="179"/>
      <c r="C29" s="180"/>
      <c r="D29" s="180"/>
      <c r="E29" s="179"/>
      <c r="F29" s="180"/>
      <c r="G29" s="179"/>
      <c r="H29" s="183" t="str">
        <f t="shared" si="0"/>
        <v/>
      </c>
      <c r="I29" s="179"/>
      <c r="J29" s="179"/>
    </row>
    <row r="30" spans="1:10" ht="26.25" customHeight="1" x14ac:dyDescent="0.2">
      <c r="A30" s="175">
        <v>24</v>
      </c>
      <c r="B30" s="179"/>
      <c r="C30" s="180"/>
      <c r="D30" s="180"/>
      <c r="E30" s="179"/>
      <c r="F30" s="180"/>
      <c r="G30" s="179"/>
      <c r="H30" s="183" t="str">
        <f t="shared" si="0"/>
        <v/>
      </c>
      <c r="I30" s="179"/>
      <c r="J30" s="179"/>
    </row>
    <row r="31" spans="1:10" ht="26.25" customHeight="1" x14ac:dyDescent="0.2">
      <c r="A31" s="175">
        <v>25</v>
      </c>
      <c r="B31" s="179"/>
      <c r="C31" s="180"/>
      <c r="D31" s="180"/>
      <c r="E31" s="179"/>
      <c r="F31" s="180"/>
      <c r="G31" s="179"/>
      <c r="H31" s="183" t="str">
        <f t="shared" si="0"/>
        <v/>
      </c>
      <c r="I31" s="179"/>
      <c r="J31" s="179"/>
    </row>
    <row r="32" spans="1:10" ht="26.25" customHeight="1" x14ac:dyDescent="0.2">
      <c r="A32" s="175">
        <v>26</v>
      </c>
      <c r="B32" s="179"/>
      <c r="C32" s="180"/>
      <c r="D32" s="180"/>
      <c r="E32" s="179"/>
      <c r="F32" s="180"/>
      <c r="G32" s="179"/>
      <c r="H32" s="183" t="str">
        <f t="shared" si="0"/>
        <v/>
      </c>
      <c r="I32" s="179"/>
      <c r="J32" s="179"/>
    </row>
    <row r="33" spans="1:10" ht="26.25" customHeight="1" x14ac:dyDescent="0.2">
      <c r="A33" s="175">
        <v>27</v>
      </c>
      <c r="B33" s="179"/>
      <c r="C33" s="180"/>
      <c r="D33" s="180"/>
      <c r="E33" s="179"/>
      <c r="F33" s="180"/>
      <c r="G33" s="179"/>
      <c r="H33" s="183" t="str">
        <f t="shared" si="0"/>
        <v/>
      </c>
      <c r="I33" s="179"/>
      <c r="J33" s="179"/>
    </row>
    <row r="34" spans="1:10" ht="26.25" customHeight="1" x14ac:dyDescent="0.2">
      <c r="A34" s="175">
        <v>28</v>
      </c>
      <c r="B34" s="179"/>
      <c r="C34" s="180"/>
      <c r="D34" s="180"/>
      <c r="E34" s="179"/>
      <c r="F34" s="180"/>
      <c r="G34" s="179"/>
      <c r="H34" s="183" t="str">
        <f t="shared" si="0"/>
        <v/>
      </c>
      <c r="I34" s="179"/>
      <c r="J34" s="179"/>
    </row>
    <row r="35" spans="1:10" ht="26.25" customHeight="1" x14ac:dyDescent="0.2">
      <c r="A35" s="175">
        <v>29</v>
      </c>
      <c r="B35" s="179"/>
      <c r="C35" s="180"/>
      <c r="D35" s="180"/>
      <c r="E35" s="179"/>
      <c r="F35" s="180"/>
      <c r="G35" s="179"/>
      <c r="H35" s="183" t="str">
        <f t="shared" si="0"/>
        <v/>
      </c>
      <c r="I35" s="179"/>
      <c r="J35" s="179"/>
    </row>
    <row r="36" spans="1:10" ht="26.25" customHeight="1" x14ac:dyDescent="0.2">
      <c r="A36" s="175">
        <v>30</v>
      </c>
      <c r="B36" s="179"/>
      <c r="C36" s="180"/>
      <c r="D36" s="180"/>
      <c r="E36" s="179"/>
      <c r="F36" s="180"/>
      <c r="G36" s="179"/>
      <c r="H36" s="183" t="str">
        <f t="shared" si="0"/>
        <v/>
      </c>
      <c r="I36" s="179"/>
      <c r="J36" s="179"/>
    </row>
    <row r="37" spans="1:10" ht="26.25" customHeight="1" x14ac:dyDescent="0.2">
      <c r="A37" s="175">
        <v>31</v>
      </c>
      <c r="B37" s="179"/>
      <c r="C37" s="180"/>
      <c r="D37" s="180"/>
      <c r="E37" s="179"/>
      <c r="F37" s="180"/>
      <c r="G37" s="179"/>
      <c r="H37" s="183" t="str">
        <f t="shared" si="0"/>
        <v/>
      </c>
      <c r="I37" s="179"/>
      <c r="J37" s="179"/>
    </row>
    <row r="38" spans="1:10" ht="26.25" customHeight="1" x14ac:dyDescent="0.2">
      <c r="A38" s="175">
        <v>32</v>
      </c>
      <c r="B38" s="179"/>
      <c r="C38" s="180"/>
      <c r="D38" s="180"/>
      <c r="E38" s="179"/>
      <c r="F38" s="180"/>
      <c r="G38" s="179"/>
      <c r="H38" s="183" t="str">
        <f t="shared" si="0"/>
        <v/>
      </c>
      <c r="I38" s="179"/>
      <c r="J38" s="179"/>
    </row>
    <row r="39" spans="1:10" ht="26.25" customHeight="1" x14ac:dyDescent="0.2">
      <c r="A39" s="175">
        <v>33</v>
      </c>
      <c r="B39" s="179"/>
      <c r="C39" s="180"/>
      <c r="D39" s="180"/>
      <c r="E39" s="179"/>
      <c r="F39" s="180"/>
      <c r="G39" s="179"/>
      <c r="H39" s="183" t="str">
        <f t="shared" si="0"/>
        <v/>
      </c>
      <c r="I39" s="179"/>
      <c r="J39" s="179"/>
    </row>
    <row r="40" spans="1:10" ht="26.25" customHeight="1" x14ac:dyDescent="0.2">
      <c r="A40" s="175">
        <v>34</v>
      </c>
      <c r="B40" s="179"/>
      <c r="C40" s="180"/>
      <c r="D40" s="180"/>
      <c r="E40" s="179"/>
      <c r="F40" s="180"/>
      <c r="G40" s="179"/>
      <c r="H40" s="183" t="str">
        <f t="shared" si="0"/>
        <v/>
      </c>
      <c r="I40" s="179"/>
      <c r="J40" s="179"/>
    </row>
    <row r="41" spans="1:10" ht="26.25" customHeight="1" x14ac:dyDescent="0.2">
      <c r="A41" s="175">
        <v>35</v>
      </c>
      <c r="B41" s="179"/>
      <c r="C41" s="180"/>
      <c r="D41" s="180"/>
      <c r="E41" s="179"/>
      <c r="F41" s="180"/>
      <c r="G41" s="179"/>
      <c r="H41" s="183" t="str">
        <f t="shared" si="0"/>
        <v/>
      </c>
      <c r="I41" s="179"/>
      <c r="J41" s="179"/>
    </row>
    <row r="42" spans="1:10" ht="26.25" customHeight="1" x14ac:dyDescent="0.2">
      <c r="A42" s="175">
        <v>36</v>
      </c>
      <c r="B42" s="179"/>
      <c r="C42" s="180"/>
      <c r="D42" s="180"/>
      <c r="E42" s="179"/>
      <c r="F42" s="180"/>
      <c r="G42" s="179"/>
      <c r="H42" s="183" t="str">
        <f t="shared" si="0"/>
        <v/>
      </c>
      <c r="I42" s="179"/>
      <c r="J42" s="179"/>
    </row>
    <row r="43" spans="1:10" ht="26.25" customHeight="1" x14ac:dyDescent="0.2">
      <c r="A43" s="175">
        <v>37</v>
      </c>
      <c r="B43" s="179"/>
      <c r="C43" s="180"/>
      <c r="D43" s="180"/>
      <c r="E43" s="179"/>
      <c r="F43" s="180"/>
      <c r="G43" s="179"/>
      <c r="H43" s="183" t="str">
        <f t="shared" si="0"/>
        <v/>
      </c>
      <c r="I43" s="179"/>
      <c r="J43" s="179"/>
    </row>
    <row r="44" spans="1:10" ht="26.25" customHeight="1" x14ac:dyDescent="0.2">
      <c r="A44" s="175">
        <v>38</v>
      </c>
      <c r="B44" s="179"/>
      <c r="C44" s="180"/>
      <c r="D44" s="180"/>
      <c r="E44" s="179"/>
      <c r="F44" s="180"/>
      <c r="G44" s="179"/>
      <c r="H44" s="183" t="str">
        <f t="shared" si="0"/>
        <v/>
      </c>
      <c r="I44" s="179"/>
      <c r="J44" s="179"/>
    </row>
    <row r="45" spans="1:10" ht="26.25" customHeight="1" x14ac:dyDescent="0.2">
      <c r="A45" s="175">
        <v>39</v>
      </c>
      <c r="B45" s="179"/>
      <c r="C45" s="180"/>
      <c r="D45" s="180"/>
      <c r="E45" s="179"/>
      <c r="F45" s="180"/>
      <c r="G45" s="179"/>
      <c r="H45" s="183" t="str">
        <f t="shared" si="0"/>
        <v/>
      </c>
      <c r="I45" s="179"/>
      <c r="J45" s="179"/>
    </row>
    <row r="46" spans="1:10" ht="26.25" customHeight="1" x14ac:dyDescent="0.2">
      <c r="A46" s="175">
        <v>40</v>
      </c>
      <c r="B46" s="179"/>
      <c r="C46" s="180"/>
      <c r="D46" s="180"/>
      <c r="E46" s="179"/>
      <c r="F46" s="180"/>
      <c r="G46" s="179"/>
      <c r="H46" s="183" t="str">
        <f t="shared" si="0"/>
        <v/>
      </c>
      <c r="I46" s="179"/>
      <c r="J46" s="179"/>
    </row>
    <row r="47" spans="1:10" ht="26.25" customHeight="1" x14ac:dyDescent="0.2">
      <c r="A47" s="175">
        <v>41</v>
      </c>
      <c r="B47" s="179"/>
      <c r="C47" s="180"/>
      <c r="D47" s="180"/>
      <c r="E47" s="179"/>
      <c r="F47" s="180"/>
      <c r="G47" s="179"/>
      <c r="H47" s="183" t="str">
        <f t="shared" si="0"/>
        <v/>
      </c>
      <c r="I47" s="179"/>
      <c r="J47" s="179"/>
    </row>
    <row r="48" spans="1:10" ht="26.25" customHeight="1" x14ac:dyDescent="0.2">
      <c r="A48" s="175">
        <v>42</v>
      </c>
      <c r="B48" s="179"/>
      <c r="C48" s="180"/>
      <c r="D48" s="180"/>
      <c r="E48" s="179"/>
      <c r="F48" s="180"/>
      <c r="G48" s="179"/>
      <c r="H48" s="183" t="str">
        <f t="shared" si="0"/>
        <v/>
      </c>
      <c r="I48" s="179"/>
      <c r="J48" s="179"/>
    </row>
    <row r="49" spans="1:10" ht="26.25" customHeight="1" x14ac:dyDescent="0.2">
      <c r="A49" s="175">
        <v>43</v>
      </c>
      <c r="B49" s="179"/>
      <c r="C49" s="180"/>
      <c r="D49" s="180"/>
      <c r="E49" s="179"/>
      <c r="F49" s="180"/>
      <c r="G49" s="179"/>
      <c r="H49" s="183" t="str">
        <f t="shared" si="0"/>
        <v/>
      </c>
      <c r="I49" s="179"/>
      <c r="J49" s="179"/>
    </row>
    <row r="50" spans="1:10" ht="26.25" customHeight="1" x14ac:dyDescent="0.2">
      <c r="A50" s="175">
        <v>44</v>
      </c>
      <c r="B50" s="179"/>
      <c r="C50" s="180"/>
      <c r="D50" s="180"/>
      <c r="E50" s="179"/>
      <c r="F50" s="180"/>
      <c r="G50" s="179"/>
      <c r="H50" s="183" t="str">
        <f t="shared" si="0"/>
        <v/>
      </c>
      <c r="I50" s="179"/>
      <c r="J50" s="179"/>
    </row>
    <row r="51" spans="1:10" ht="26.25" customHeight="1" x14ac:dyDescent="0.2">
      <c r="A51" s="175">
        <v>45</v>
      </c>
      <c r="B51" s="179"/>
      <c r="C51" s="180"/>
      <c r="D51" s="180"/>
      <c r="E51" s="179"/>
      <c r="F51" s="180"/>
      <c r="G51" s="179"/>
      <c r="H51" s="183" t="str">
        <f t="shared" si="0"/>
        <v/>
      </c>
      <c r="I51" s="179"/>
      <c r="J51" s="179"/>
    </row>
    <row r="52" spans="1:10" ht="26.25" customHeight="1" x14ac:dyDescent="0.2">
      <c r="A52" s="175">
        <v>46</v>
      </c>
      <c r="B52" s="179"/>
      <c r="C52" s="180"/>
      <c r="D52" s="180"/>
      <c r="E52" s="179"/>
      <c r="F52" s="180"/>
      <c r="G52" s="179"/>
      <c r="H52" s="183" t="str">
        <f t="shared" si="0"/>
        <v/>
      </c>
      <c r="I52" s="179"/>
      <c r="J52" s="179"/>
    </row>
    <row r="53" spans="1:10" ht="26.25" customHeight="1" x14ac:dyDescent="0.2">
      <c r="A53" s="175">
        <v>47</v>
      </c>
      <c r="B53" s="179"/>
      <c r="C53" s="180"/>
      <c r="D53" s="180"/>
      <c r="E53" s="179"/>
      <c r="F53" s="180"/>
      <c r="G53" s="179"/>
      <c r="H53" s="183" t="str">
        <f t="shared" si="0"/>
        <v/>
      </c>
      <c r="I53" s="179"/>
      <c r="J53" s="179"/>
    </row>
    <row r="54" spans="1:10" ht="26.25" customHeight="1" x14ac:dyDescent="0.2">
      <c r="A54" s="175">
        <v>48</v>
      </c>
      <c r="B54" s="179"/>
      <c r="C54" s="180"/>
      <c r="D54" s="180"/>
      <c r="E54" s="179"/>
      <c r="F54" s="180"/>
      <c r="G54" s="179"/>
      <c r="H54" s="183" t="str">
        <f t="shared" si="0"/>
        <v/>
      </c>
      <c r="I54" s="179"/>
      <c r="J54" s="179"/>
    </row>
    <row r="55" spans="1:10" ht="26.25" customHeight="1" x14ac:dyDescent="0.2">
      <c r="A55" s="175">
        <v>49</v>
      </c>
      <c r="B55" s="179"/>
      <c r="C55" s="180"/>
      <c r="D55" s="180"/>
      <c r="E55" s="179"/>
      <c r="F55" s="180"/>
      <c r="G55" s="179"/>
      <c r="H55" s="183" t="str">
        <f t="shared" si="0"/>
        <v/>
      </c>
      <c r="I55" s="179"/>
      <c r="J55" s="179"/>
    </row>
    <row r="56" spans="1:10" ht="26.25" customHeight="1" x14ac:dyDescent="0.2">
      <c r="A56" s="175">
        <v>50</v>
      </c>
      <c r="B56" s="179"/>
      <c r="C56" s="180"/>
      <c r="D56" s="180"/>
      <c r="E56" s="179"/>
      <c r="F56" s="180"/>
      <c r="G56" s="179"/>
      <c r="H56" s="183" t="str">
        <f t="shared" si="0"/>
        <v/>
      </c>
      <c r="I56" s="179"/>
      <c r="J56" s="179"/>
    </row>
    <row r="57" spans="1:10" ht="26.25" customHeight="1" x14ac:dyDescent="0.2">
      <c r="A57" s="175">
        <v>51</v>
      </c>
      <c r="B57" s="179"/>
      <c r="C57" s="180"/>
      <c r="D57" s="180"/>
      <c r="E57" s="179"/>
      <c r="F57" s="180"/>
      <c r="G57" s="179"/>
      <c r="H57" s="183" t="str">
        <f t="shared" si="0"/>
        <v/>
      </c>
      <c r="I57" s="179"/>
      <c r="J57" s="179"/>
    </row>
    <row r="58" spans="1:10" ht="26.25" customHeight="1" x14ac:dyDescent="0.2">
      <c r="A58" s="175">
        <v>52</v>
      </c>
      <c r="B58" s="179"/>
      <c r="C58" s="180"/>
      <c r="D58" s="180"/>
      <c r="E58" s="179"/>
      <c r="F58" s="180"/>
      <c r="G58" s="179"/>
      <c r="H58" s="183" t="str">
        <f t="shared" si="0"/>
        <v/>
      </c>
      <c r="I58" s="179"/>
      <c r="J58" s="179"/>
    </row>
    <row r="59" spans="1:10" ht="26.25" customHeight="1" x14ac:dyDescent="0.2">
      <c r="A59" s="175">
        <v>53</v>
      </c>
      <c r="B59" s="179"/>
      <c r="C59" s="180"/>
      <c r="D59" s="180"/>
      <c r="E59" s="179"/>
      <c r="F59" s="180"/>
      <c r="G59" s="179"/>
      <c r="H59" s="183" t="str">
        <f t="shared" si="0"/>
        <v/>
      </c>
      <c r="I59" s="179"/>
      <c r="J59" s="179"/>
    </row>
    <row r="60" spans="1:10" ht="26.25" customHeight="1" x14ac:dyDescent="0.2">
      <c r="A60" s="175">
        <v>54</v>
      </c>
      <c r="B60" s="179"/>
      <c r="C60" s="180"/>
      <c r="D60" s="180"/>
      <c r="E60" s="179"/>
      <c r="F60" s="180"/>
      <c r="G60" s="179"/>
      <c r="H60" s="183" t="str">
        <f t="shared" si="0"/>
        <v/>
      </c>
      <c r="I60" s="179"/>
      <c r="J60" s="179"/>
    </row>
    <row r="61" spans="1:10" ht="26.25" customHeight="1" x14ac:dyDescent="0.2">
      <c r="A61" s="175">
        <v>55</v>
      </c>
      <c r="B61" s="179"/>
      <c r="C61" s="180"/>
      <c r="D61" s="180"/>
      <c r="E61" s="179"/>
      <c r="F61" s="180"/>
      <c r="G61" s="179"/>
      <c r="H61" s="183" t="str">
        <f t="shared" si="0"/>
        <v/>
      </c>
      <c r="I61" s="179"/>
      <c r="J61" s="179"/>
    </row>
    <row r="62" spans="1:10" ht="26.25" customHeight="1" x14ac:dyDescent="0.2">
      <c r="A62" s="175">
        <v>56</v>
      </c>
      <c r="B62" s="179"/>
      <c r="C62" s="180"/>
      <c r="D62" s="180"/>
      <c r="E62" s="179"/>
      <c r="F62" s="180"/>
      <c r="G62" s="179"/>
      <c r="H62" s="183" t="str">
        <f t="shared" si="0"/>
        <v/>
      </c>
      <c r="I62" s="179"/>
      <c r="J62" s="179"/>
    </row>
    <row r="63" spans="1:10" ht="26.25" customHeight="1" x14ac:dyDescent="0.2">
      <c r="A63" s="175">
        <v>57</v>
      </c>
      <c r="B63" s="179"/>
      <c r="C63" s="180"/>
      <c r="D63" s="180"/>
      <c r="E63" s="179"/>
      <c r="F63" s="180"/>
      <c r="G63" s="179"/>
      <c r="H63" s="183" t="str">
        <f t="shared" si="0"/>
        <v/>
      </c>
      <c r="I63" s="179"/>
      <c r="J63" s="179"/>
    </row>
    <row r="64" spans="1:10" ht="26.25" customHeight="1" x14ac:dyDescent="0.2">
      <c r="A64" s="175">
        <v>58</v>
      </c>
      <c r="B64" s="179"/>
      <c r="C64" s="180"/>
      <c r="D64" s="180"/>
      <c r="E64" s="179"/>
      <c r="F64" s="180"/>
      <c r="G64" s="179"/>
      <c r="H64" s="183" t="str">
        <f t="shared" si="0"/>
        <v/>
      </c>
      <c r="I64" s="179"/>
      <c r="J64" s="179"/>
    </row>
    <row r="65" spans="1:10" ht="26.25" customHeight="1" x14ac:dyDescent="0.2">
      <c r="A65" s="175">
        <v>59</v>
      </c>
      <c r="B65" s="179"/>
      <c r="C65" s="180"/>
      <c r="D65" s="180"/>
      <c r="E65" s="179"/>
      <c r="F65" s="180"/>
      <c r="G65" s="179"/>
      <c r="H65" s="183" t="str">
        <f t="shared" si="0"/>
        <v/>
      </c>
      <c r="I65" s="179"/>
      <c r="J65" s="179"/>
    </row>
    <row r="66" spans="1:10" ht="26.25" customHeight="1" x14ac:dyDescent="0.2">
      <c r="A66" s="175">
        <v>60</v>
      </c>
      <c r="B66" s="179"/>
      <c r="C66" s="180"/>
      <c r="D66" s="180"/>
      <c r="E66" s="179"/>
      <c r="F66" s="180"/>
      <c r="G66" s="179"/>
      <c r="H66" s="183" t="str">
        <f t="shared" si="0"/>
        <v/>
      </c>
      <c r="I66" s="179"/>
      <c r="J66" s="179"/>
    </row>
    <row r="67" spans="1:10" ht="26.25" customHeight="1" x14ac:dyDescent="0.2">
      <c r="A67" s="175">
        <v>61</v>
      </c>
      <c r="B67" s="179"/>
      <c r="C67" s="180"/>
      <c r="D67" s="180"/>
      <c r="E67" s="179"/>
      <c r="F67" s="180"/>
      <c r="G67" s="179"/>
      <c r="H67" s="183" t="str">
        <f t="shared" si="0"/>
        <v/>
      </c>
      <c r="I67" s="179"/>
      <c r="J67" s="179"/>
    </row>
    <row r="68" spans="1:10" ht="26.25" customHeight="1" x14ac:dyDescent="0.2">
      <c r="A68" s="175">
        <v>62</v>
      </c>
      <c r="B68" s="179"/>
      <c r="C68" s="180"/>
      <c r="D68" s="180"/>
      <c r="E68" s="179"/>
      <c r="F68" s="180"/>
      <c r="G68" s="179"/>
      <c r="H68" s="183" t="str">
        <f t="shared" si="0"/>
        <v/>
      </c>
      <c r="I68" s="179"/>
      <c r="J68" s="179"/>
    </row>
    <row r="69" spans="1:10" ht="26.25" customHeight="1" x14ac:dyDescent="0.2">
      <c r="A69" s="175">
        <v>63</v>
      </c>
      <c r="B69" s="179"/>
      <c r="C69" s="180"/>
      <c r="D69" s="180"/>
      <c r="E69" s="179"/>
      <c r="F69" s="180"/>
      <c r="G69" s="179"/>
      <c r="H69" s="183" t="str">
        <f t="shared" si="0"/>
        <v/>
      </c>
      <c r="I69" s="179"/>
      <c r="J69" s="179"/>
    </row>
    <row r="70" spans="1:10" ht="26.25" customHeight="1" x14ac:dyDescent="0.2">
      <c r="A70" s="175">
        <v>64</v>
      </c>
      <c r="B70" s="179"/>
      <c r="C70" s="180"/>
      <c r="D70" s="180"/>
      <c r="E70" s="179"/>
      <c r="F70" s="180"/>
      <c r="G70" s="179"/>
      <c r="H70" s="183" t="str">
        <f t="shared" si="0"/>
        <v/>
      </c>
      <c r="I70" s="179"/>
      <c r="J70" s="179"/>
    </row>
    <row r="71" spans="1:10" ht="26.25" customHeight="1" x14ac:dyDescent="0.2">
      <c r="A71" s="175">
        <v>65</v>
      </c>
      <c r="B71" s="179"/>
      <c r="C71" s="180"/>
      <c r="D71" s="180"/>
      <c r="E71" s="179"/>
      <c r="F71" s="180"/>
      <c r="G71" s="179"/>
      <c r="H71" s="183" t="str">
        <f t="shared" si="0"/>
        <v/>
      </c>
      <c r="I71" s="179"/>
      <c r="J71" s="179"/>
    </row>
    <row r="72" spans="1:10" ht="26.25" customHeight="1" x14ac:dyDescent="0.2">
      <c r="A72" s="175">
        <v>66</v>
      </c>
      <c r="B72" s="179"/>
      <c r="C72" s="180"/>
      <c r="D72" s="180"/>
      <c r="E72" s="179"/>
      <c r="F72" s="180"/>
      <c r="G72" s="179"/>
      <c r="H72" s="183" t="str">
        <f t="shared" si="0"/>
        <v/>
      </c>
      <c r="I72" s="179"/>
      <c r="J72" s="179"/>
    </row>
    <row r="73" spans="1:10" ht="26.25" customHeight="1" x14ac:dyDescent="0.2">
      <c r="A73" s="175">
        <v>67</v>
      </c>
      <c r="B73" s="179"/>
      <c r="C73" s="180"/>
      <c r="D73" s="180"/>
      <c r="E73" s="179"/>
      <c r="F73" s="180"/>
      <c r="G73" s="179"/>
      <c r="H73" s="183" t="str">
        <f t="shared" ref="H73:H106" si="1">IF(G73="", "", DATEDIF(G73,$K$5,"Y"))</f>
        <v/>
      </c>
      <c r="I73" s="179"/>
      <c r="J73" s="179"/>
    </row>
    <row r="74" spans="1:10" ht="26.25" customHeight="1" x14ac:dyDescent="0.2">
      <c r="A74" s="175">
        <v>68</v>
      </c>
      <c r="B74" s="179"/>
      <c r="C74" s="180"/>
      <c r="D74" s="180"/>
      <c r="E74" s="179"/>
      <c r="F74" s="180"/>
      <c r="G74" s="179"/>
      <c r="H74" s="183" t="str">
        <f t="shared" si="1"/>
        <v/>
      </c>
      <c r="I74" s="179"/>
      <c r="J74" s="179"/>
    </row>
    <row r="75" spans="1:10" ht="26.25" customHeight="1" x14ac:dyDescent="0.2">
      <c r="A75" s="175">
        <v>69</v>
      </c>
      <c r="B75" s="179"/>
      <c r="C75" s="180"/>
      <c r="D75" s="180"/>
      <c r="E75" s="179"/>
      <c r="F75" s="180"/>
      <c r="G75" s="179"/>
      <c r="H75" s="183" t="str">
        <f t="shared" si="1"/>
        <v/>
      </c>
      <c r="I75" s="179"/>
      <c r="J75" s="179"/>
    </row>
    <row r="76" spans="1:10" ht="26.25" customHeight="1" x14ac:dyDescent="0.2">
      <c r="A76" s="175">
        <v>70</v>
      </c>
      <c r="B76" s="179"/>
      <c r="C76" s="180"/>
      <c r="D76" s="180"/>
      <c r="E76" s="179"/>
      <c r="F76" s="180"/>
      <c r="G76" s="179"/>
      <c r="H76" s="183" t="str">
        <f t="shared" si="1"/>
        <v/>
      </c>
      <c r="I76" s="179"/>
      <c r="J76" s="179"/>
    </row>
    <row r="77" spans="1:10" ht="26.25" customHeight="1" x14ac:dyDescent="0.2">
      <c r="A77" s="175">
        <v>71</v>
      </c>
      <c r="B77" s="179"/>
      <c r="C77" s="180"/>
      <c r="D77" s="180"/>
      <c r="E77" s="179"/>
      <c r="F77" s="180"/>
      <c r="G77" s="179"/>
      <c r="H77" s="183" t="str">
        <f t="shared" si="1"/>
        <v/>
      </c>
      <c r="I77" s="179"/>
      <c r="J77" s="179"/>
    </row>
    <row r="78" spans="1:10" ht="26.25" customHeight="1" x14ac:dyDescent="0.2">
      <c r="A78" s="175">
        <v>72</v>
      </c>
      <c r="B78" s="179"/>
      <c r="C78" s="180"/>
      <c r="D78" s="180"/>
      <c r="E78" s="179"/>
      <c r="F78" s="180"/>
      <c r="G78" s="179"/>
      <c r="H78" s="183" t="str">
        <f t="shared" si="1"/>
        <v/>
      </c>
      <c r="I78" s="179"/>
      <c r="J78" s="179"/>
    </row>
    <row r="79" spans="1:10" ht="26.25" customHeight="1" x14ac:dyDescent="0.2">
      <c r="A79" s="175">
        <v>73</v>
      </c>
      <c r="B79" s="179"/>
      <c r="C79" s="180"/>
      <c r="D79" s="180"/>
      <c r="E79" s="179"/>
      <c r="F79" s="180"/>
      <c r="G79" s="179"/>
      <c r="H79" s="183" t="str">
        <f t="shared" si="1"/>
        <v/>
      </c>
      <c r="I79" s="179"/>
      <c r="J79" s="179"/>
    </row>
    <row r="80" spans="1:10" ht="26.25" customHeight="1" x14ac:dyDescent="0.2">
      <c r="A80" s="175">
        <v>74</v>
      </c>
      <c r="B80" s="179"/>
      <c r="C80" s="180"/>
      <c r="D80" s="180"/>
      <c r="E80" s="179"/>
      <c r="F80" s="180"/>
      <c r="G80" s="179"/>
      <c r="H80" s="183" t="str">
        <f t="shared" si="1"/>
        <v/>
      </c>
      <c r="I80" s="179"/>
      <c r="J80" s="179"/>
    </row>
    <row r="81" spans="1:10" ht="26.25" customHeight="1" x14ac:dyDescent="0.2">
      <c r="A81" s="175">
        <v>75</v>
      </c>
      <c r="B81" s="179"/>
      <c r="C81" s="180"/>
      <c r="D81" s="180"/>
      <c r="E81" s="179"/>
      <c r="F81" s="180"/>
      <c r="G81" s="179"/>
      <c r="H81" s="183" t="str">
        <f t="shared" si="1"/>
        <v/>
      </c>
      <c r="I81" s="179"/>
      <c r="J81" s="179"/>
    </row>
    <row r="82" spans="1:10" ht="26.25" customHeight="1" x14ac:dyDescent="0.2">
      <c r="A82" s="175">
        <v>76</v>
      </c>
      <c r="B82" s="179"/>
      <c r="C82" s="180"/>
      <c r="D82" s="180"/>
      <c r="E82" s="179"/>
      <c r="F82" s="180"/>
      <c r="G82" s="179"/>
      <c r="H82" s="183" t="str">
        <f t="shared" si="1"/>
        <v/>
      </c>
      <c r="I82" s="179"/>
      <c r="J82" s="179"/>
    </row>
    <row r="83" spans="1:10" ht="26.25" customHeight="1" x14ac:dyDescent="0.2">
      <c r="A83" s="175">
        <v>77</v>
      </c>
      <c r="B83" s="179"/>
      <c r="C83" s="180"/>
      <c r="D83" s="180"/>
      <c r="E83" s="179"/>
      <c r="F83" s="180"/>
      <c r="G83" s="179"/>
      <c r="H83" s="183" t="str">
        <f t="shared" si="1"/>
        <v/>
      </c>
      <c r="I83" s="179"/>
      <c r="J83" s="179"/>
    </row>
    <row r="84" spans="1:10" ht="26.25" customHeight="1" x14ac:dyDescent="0.2">
      <c r="A84" s="175">
        <v>78</v>
      </c>
      <c r="B84" s="179"/>
      <c r="C84" s="180"/>
      <c r="D84" s="180"/>
      <c r="E84" s="179"/>
      <c r="F84" s="180"/>
      <c r="G84" s="179"/>
      <c r="H84" s="183" t="str">
        <f t="shared" si="1"/>
        <v/>
      </c>
      <c r="I84" s="179"/>
      <c r="J84" s="179"/>
    </row>
    <row r="85" spans="1:10" ht="26.25" customHeight="1" x14ac:dyDescent="0.2">
      <c r="A85" s="175">
        <v>79</v>
      </c>
      <c r="B85" s="179"/>
      <c r="C85" s="180"/>
      <c r="D85" s="180"/>
      <c r="E85" s="179"/>
      <c r="F85" s="180"/>
      <c r="G85" s="179"/>
      <c r="H85" s="183" t="str">
        <f t="shared" si="1"/>
        <v/>
      </c>
      <c r="I85" s="179"/>
      <c r="J85" s="179"/>
    </row>
    <row r="86" spans="1:10" ht="26.25" customHeight="1" x14ac:dyDescent="0.2">
      <c r="A86" s="175">
        <v>80</v>
      </c>
      <c r="B86" s="179"/>
      <c r="C86" s="180"/>
      <c r="D86" s="180"/>
      <c r="E86" s="179"/>
      <c r="F86" s="180"/>
      <c r="G86" s="179"/>
      <c r="H86" s="183" t="str">
        <f t="shared" si="1"/>
        <v/>
      </c>
      <c r="I86" s="179"/>
      <c r="J86" s="179"/>
    </row>
    <row r="87" spans="1:10" ht="26.25" customHeight="1" x14ac:dyDescent="0.2">
      <c r="A87" s="175">
        <v>81</v>
      </c>
      <c r="B87" s="179"/>
      <c r="C87" s="180"/>
      <c r="D87" s="180"/>
      <c r="E87" s="179"/>
      <c r="F87" s="180"/>
      <c r="G87" s="179"/>
      <c r="H87" s="183" t="str">
        <f t="shared" si="1"/>
        <v/>
      </c>
      <c r="I87" s="179"/>
      <c r="J87" s="179"/>
    </row>
    <row r="88" spans="1:10" ht="26.25" customHeight="1" x14ac:dyDescent="0.2">
      <c r="A88" s="175">
        <v>82</v>
      </c>
      <c r="B88" s="179"/>
      <c r="C88" s="180"/>
      <c r="D88" s="180"/>
      <c r="E88" s="179"/>
      <c r="F88" s="180"/>
      <c r="G88" s="179"/>
      <c r="H88" s="183" t="str">
        <f t="shared" si="1"/>
        <v/>
      </c>
      <c r="I88" s="179"/>
      <c r="J88" s="179"/>
    </row>
    <row r="89" spans="1:10" ht="26.25" customHeight="1" x14ac:dyDescent="0.2">
      <c r="A89" s="175">
        <v>83</v>
      </c>
      <c r="B89" s="179"/>
      <c r="C89" s="180"/>
      <c r="D89" s="180"/>
      <c r="E89" s="179"/>
      <c r="F89" s="180"/>
      <c r="G89" s="179"/>
      <c r="H89" s="183" t="str">
        <f t="shared" si="1"/>
        <v/>
      </c>
      <c r="I89" s="179"/>
      <c r="J89" s="179"/>
    </row>
    <row r="90" spans="1:10" ht="26.25" customHeight="1" x14ac:dyDescent="0.2">
      <c r="A90" s="175">
        <v>84</v>
      </c>
      <c r="B90" s="179"/>
      <c r="C90" s="180"/>
      <c r="D90" s="180"/>
      <c r="E90" s="179"/>
      <c r="F90" s="180"/>
      <c r="G90" s="179"/>
      <c r="H90" s="183" t="str">
        <f t="shared" si="1"/>
        <v/>
      </c>
      <c r="I90" s="179"/>
      <c r="J90" s="179"/>
    </row>
    <row r="91" spans="1:10" ht="26.25" customHeight="1" x14ac:dyDescent="0.2">
      <c r="A91" s="175">
        <v>85</v>
      </c>
      <c r="B91" s="179"/>
      <c r="C91" s="180"/>
      <c r="D91" s="180"/>
      <c r="E91" s="179"/>
      <c r="F91" s="180"/>
      <c r="G91" s="179"/>
      <c r="H91" s="183" t="str">
        <f t="shared" si="1"/>
        <v/>
      </c>
      <c r="I91" s="179"/>
      <c r="J91" s="179"/>
    </row>
    <row r="92" spans="1:10" ht="26.25" customHeight="1" x14ac:dyDescent="0.2">
      <c r="A92" s="175">
        <v>86</v>
      </c>
      <c r="B92" s="179"/>
      <c r="C92" s="180"/>
      <c r="D92" s="180"/>
      <c r="E92" s="179"/>
      <c r="F92" s="180"/>
      <c r="G92" s="179"/>
      <c r="H92" s="183" t="str">
        <f t="shared" si="1"/>
        <v/>
      </c>
      <c r="I92" s="179"/>
      <c r="J92" s="179"/>
    </row>
    <row r="93" spans="1:10" ht="26.25" customHeight="1" x14ac:dyDescent="0.2">
      <c r="A93" s="175">
        <v>87</v>
      </c>
      <c r="B93" s="179"/>
      <c r="C93" s="180"/>
      <c r="D93" s="180"/>
      <c r="E93" s="179"/>
      <c r="F93" s="180"/>
      <c r="G93" s="179"/>
      <c r="H93" s="183" t="str">
        <f t="shared" si="1"/>
        <v/>
      </c>
      <c r="I93" s="179"/>
      <c r="J93" s="179"/>
    </row>
    <row r="94" spans="1:10" ht="26.25" customHeight="1" x14ac:dyDescent="0.2">
      <c r="A94" s="175">
        <v>88</v>
      </c>
      <c r="B94" s="179"/>
      <c r="C94" s="180"/>
      <c r="D94" s="180"/>
      <c r="E94" s="179"/>
      <c r="F94" s="180"/>
      <c r="G94" s="179"/>
      <c r="H94" s="183" t="str">
        <f t="shared" si="1"/>
        <v/>
      </c>
      <c r="I94" s="179"/>
      <c r="J94" s="179"/>
    </row>
    <row r="95" spans="1:10" ht="26.25" customHeight="1" x14ac:dyDescent="0.2">
      <c r="A95" s="175">
        <v>89</v>
      </c>
      <c r="B95" s="179"/>
      <c r="C95" s="180"/>
      <c r="D95" s="180"/>
      <c r="E95" s="179"/>
      <c r="F95" s="180"/>
      <c r="G95" s="179"/>
      <c r="H95" s="183" t="str">
        <f t="shared" si="1"/>
        <v/>
      </c>
      <c r="I95" s="179"/>
      <c r="J95" s="179"/>
    </row>
    <row r="96" spans="1:10" ht="26.25" customHeight="1" x14ac:dyDescent="0.2">
      <c r="A96" s="175">
        <v>90</v>
      </c>
      <c r="B96" s="179"/>
      <c r="C96" s="180"/>
      <c r="D96" s="180"/>
      <c r="E96" s="179"/>
      <c r="F96" s="180"/>
      <c r="G96" s="179"/>
      <c r="H96" s="183" t="str">
        <f t="shared" si="1"/>
        <v/>
      </c>
      <c r="I96" s="179"/>
      <c r="J96" s="179"/>
    </row>
    <row r="97" spans="1:10" ht="26.25" customHeight="1" x14ac:dyDescent="0.2">
      <c r="A97" s="175">
        <v>91</v>
      </c>
      <c r="B97" s="179"/>
      <c r="C97" s="180"/>
      <c r="D97" s="180"/>
      <c r="E97" s="179"/>
      <c r="F97" s="180"/>
      <c r="G97" s="179"/>
      <c r="H97" s="183" t="str">
        <f t="shared" si="1"/>
        <v/>
      </c>
      <c r="I97" s="179"/>
      <c r="J97" s="179"/>
    </row>
    <row r="98" spans="1:10" ht="26.25" customHeight="1" x14ac:dyDescent="0.2">
      <c r="A98" s="175">
        <v>92</v>
      </c>
      <c r="B98" s="179"/>
      <c r="C98" s="180"/>
      <c r="D98" s="180"/>
      <c r="E98" s="179"/>
      <c r="F98" s="180"/>
      <c r="G98" s="179"/>
      <c r="H98" s="183" t="str">
        <f t="shared" si="1"/>
        <v/>
      </c>
      <c r="I98" s="179"/>
      <c r="J98" s="179"/>
    </row>
    <row r="99" spans="1:10" ht="26.25" customHeight="1" x14ac:dyDescent="0.2">
      <c r="A99" s="175">
        <v>93</v>
      </c>
      <c r="B99" s="179"/>
      <c r="C99" s="180"/>
      <c r="D99" s="180"/>
      <c r="E99" s="179"/>
      <c r="F99" s="180"/>
      <c r="G99" s="179"/>
      <c r="H99" s="183" t="str">
        <f t="shared" si="1"/>
        <v/>
      </c>
      <c r="I99" s="179"/>
      <c r="J99" s="179"/>
    </row>
    <row r="100" spans="1:10" ht="26.25" customHeight="1" x14ac:dyDescent="0.2">
      <c r="A100" s="175">
        <v>94</v>
      </c>
      <c r="B100" s="179"/>
      <c r="C100" s="180"/>
      <c r="D100" s="180"/>
      <c r="E100" s="179"/>
      <c r="F100" s="180"/>
      <c r="G100" s="179"/>
      <c r="H100" s="183" t="str">
        <f t="shared" si="1"/>
        <v/>
      </c>
      <c r="I100" s="179"/>
      <c r="J100" s="179"/>
    </row>
    <row r="101" spans="1:10" ht="26.25" customHeight="1" x14ac:dyDescent="0.2">
      <c r="A101" s="175">
        <v>95</v>
      </c>
      <c r="B101" s="179"/>
      <c r="C101" s="180"/>
      <c r="D101" s="180"/>
      <c r="E101" s="179"/>
      <c r="F101" s="180"/>
      <c r="G101" s="179"/>
      <c r="H101" s="183" t="str">
        <f t="shared" si="1"/>
        <v/>
      </c>
      <c r="I101" s="179"/>
      <c r="J101" s="179"/>
    </row>
    <row r="102" spans="1:10" ht="26.25" customHeight="1" x14ac:dyDescent="0.2">
      <c r="A102" s="175">
        <v>96</v>
      </c>
      <c r="B102" s="179"/>
      <c r="C102" s="180"/>
      <c r="D102" s="180"/>
      <c r="E102" s="179"/>
      <c r="F102" s="180"/>
      <c r="G102" s="179"/>
      <c r="H102" s="183" t="str">
        <f t="shared" si="1"/>
        <v/>
      </c>
      <c r="I102" s="179"/>
      <c r="J102" s="179"/>
    </row>
    <row r="103" spans="1:10" ht="26.25" customHeight="1" x14ac:dyDescent="0.2">
      <c r="A103" s="175">
        <v>97</v>
      </c>
      <c r="B103" s="179"/>
      <c r="C103" s="180"/>
      <c r="D103" s="180"/>
      <c r="E103" s="179"/>
      <c r="F103" s="180"/>
      <c r="G103" s="179"/>
      <c r="H103" s="183" t="str">
        <f t="shared" si="1"/>
        <v/>
      </c>
      <c r="I103" s="179"/>
      <c r="J103" s="179"/>
    </row>
    <row r="104" spans="1:10" ht="26.25" customHeight="1" x14ac:dyDescent="0.2">
      <c r="A104" s="175">
        <v>98</v>
      </c>
      <c r="B104" s="179"/>
      <c r="C104" s="180"/>
      <c r="D104" s="180"/>
      <c r="E104" s="179"/>
      <c r="F104" s="180"/>
      <c r="G104" s="179"/>
      <c r="H104" s="183" t="str">
        <f t="shared" si="1"/>
        <v/>
      </c>
      <c r="I104" s="179"/>
      <c r="J104" s="179"/>
    </row>
    <row r="105" spans="1:10" ht="26.25" customHeight="1" x14ac:dyDescent="0.2">
      <c r="A105" s="175">
        <v>99</v>
      </c>
      <c r="B105" s="179"/>
      <c r="C105" s="180"/>
      <c r="D105" s="180"/>
      <c r="E105" s="179"/>
      <c r="F105" s="180"/>
      <c r="G105" s="179"/>
      <c r="H105" s="183" t="str">
        <f t="shared" si="1"/>
        <v/>
      </c>
      <c r="I105" s="179"/>
      <c r="J105" s="179"/>
    </row>
    <row r="106" spans="1:10" ht="26.25" customHeight="1" x14ac:dyDescent="0.2">
      <c r="A106" s="175">
        <v>100</v>
      </c>
      <c r="B106" s="179"/>
      <c r="C106" s="180"/>
      <c r="D106" s="180"/>
      <c r="E106" s="179"/>
      <c r="F106" s="180"/>
      <c r="G106" s="179"/>
      <c r="H106" s="183" t="str">
        <f t="shared" si="1"/>
        <v/>
      </c>
      <c r="I106" s="179"/>
      <c r="J106" s="179"/>
    </row>
    <row r="107" spans="1:10" ht="26.25" customHeight="1" x14ac:dyDescent="0.2"/>
  </sheetData>
  <autoFilter ref="C5:H56" xr:uid="{00000000-0009-0000-0000-000000000000}">
    <sortState xmlns:xlrd2="http://schemas.microsoft.com/office/spreadsheetml/2017/richdata2" ref="C6:H56">
      <sortCondition sortBy="cellColor" ref="D6:D56" dxfId="1"/>
    </sortState>
  </autoFilter>
  <mergeCells count="10">
    <mergeCell ref="G5"/>
    <mergeCell ref="H5"/>
    <mergeCell ref="B2:I2"/>
    <mergeCell ref="E3:F3"/>
    <mergeCell ref="B3:C3"/>
    <mergeCell ref="G3:J3"/>
    <mergeCell ref="F5"/>
    <mergeCell ref="C5"/>
    <mergeCell ref="D5"/>
    <mergeCell ref="E5"/>
  </mergeCells>
  <phoneticPr fontId="1"/>
  <dataValidations xWindow="72" yWindow="536" count="5">
    <dataValidation allowBlank="1" showInputMessage="1" showErrorMessage="1" prompt="名字と名前の間は1文字スペースを入れてください" sqref="E5:F1048576" xr:uid="{00000000-0002-0000-0000-000000000000}"/>
    <dataValidation allowBlank="1" showInputMessage="1" showErrorMessage="1" prompt="年齢は自動入力です" sqref="H5:H1048576 I107:I1048576" xr:uid="{00000000-0002-0000-0000-000001000000}"/>
    <dataValidation allowBlank="1" showInputMessage="1" showErrorMessage="1" prompt="西暦で入力ください" sqref="G5:G1048576" xr:uid="{00000000-0002-0000-0000-000002000000}"/>
    <dataValidation type="list" allowBlank="1" showInputMessage="1" prompt="ダブルスにも参加する場合_x000a_○印を付けてください" sqref="J5:J1048576" xr:uid="{00000000-0002-0000-0000-000003000000}">
      <formula1>"○"</formula1>
    </dataValidation>
    <dataValidation allowBlank="1" showInputMessage="1" showErrorMessage="1" prompt="数字のみ入力ください" sqref="B7:B106" xr:uid="{00000000-0002-0000-0000-000004000000}"/>
  </dataValidations>
  <printOptions horizontalCentered="1"/>
  <pageMargins left="0" right="0" top="0.39370078740157483" bottom="0.19685039370078741" header="0" footer="0"/>
  <pageSetup paperSize="9" scale="92" fitToWidth="0" fitToHeight="0" orientation="portrait" r:id="rId1"/>
  <headerFooter scaleWithDoc="0" alignWithMargins="0"/>
  <rowBreaks count="3" manualBreakCount="3">
    <brk id="31" max="9" man="1"/>
    <brk id="56" max="9" man="1"/>
    <brk id="81" max="9"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A1:R27"/>
  <sheetViews>
    <sheetView zoomScaleNormal="100" zoomScaleSheetLayoutView="100" workbookViewId="0">
      <pane ySplit="5" topLeftCell="A6" activePane="bottomLeft" state="frozen"/>
      <selection activeCell="H17" sqref="H17"/>
      <selection pane="bottomLeft" activeCell="G9" sqref="G9:H9"/>
    </sheetView>
  </sheetViews>
  <sheetFormatPr defaultColWidth="9.140625" defaultRowHeight="22.5" customHeight="1" x14ac:dyDescent="0.2"/>
  <cols>
    <col min="1" max="1" width="3.5703125" style="175" customWidth="1"/>
    <col min="2" max="2" width="5.7109375" style="184" customWidth="1"/>
    <col min="3" max="4" width="14.28515625" style="185" customWidth="1"/>
    <col min="5" max="5" width="14.28515625" style="184" customWidth="1"/>
    <col min="6" max="6" width="14.28515625" style="185" customWidth="1"/>
    <col min="7" max="7" width="11.42578125" style="184" customWidth="1"/>
    <col min="8" max="8" width="5.7109375" style="184" customWidth="1"/>
    <col min="9" max="9" width="20.85546875" style="184" customWidth="1"/>
    <col min="10" max="10" width="5.7109375" style="184" customWidth="1"/>
    <col min="11" max="11" width="9.7109375" style="182" hidden="1" customWidth="1"/>
    <col min="12" max="16384" width="9.140625" style="182"/>
  </cols>
  <sheetData>
    <row r="1" spans="1:18" s="1" customFormat="1" ht="18.75" customHeight="1" x14ac:dyDescent="0.4">
      <c r="A1" s="5"/>
      <c r="B1" s="10"/>
      <c r="C1" s="8" ph="1"/>
      <c r="D1" s="8" ph="1"/>
      <c r="E1" s="10"/>
      <c r="F1" s="10"/>
      <c r="G1" s="10"/>
      <c r="H1" s="10"/>
      <c r="I1" s="2"/>
      <c r="J1" s="7" t="s">
        <v>22</v>
      </c>
      <c r="K1" s="9"/>
      <c r="L1" s="9"/>
      <c r="M1" s="9"/>
      <c r="N1" s="9"/>
      <c r="O1" s="9"/>
      <c r="P1" s="9"/>
      <c r="Q1" s="9"/>
      <c r="R1" s="9"/>
    </row>
    <row r="2" spans="1:18" s="1" customFormat="1" ht="37.5" customHeight="1" x14ac:dyDescent="0.2">
      <c r="A2" s="5"/>
      <c r="B2" s="39" t="s">
        <v>16</v>
      </c>
      <c r="C2" s="40"/>
      <c r="D2" s="40"/>
      <c r="E2" s="40"/>
      <c r="F2" s="40"/>
      <c r="G2" s="40"/>
      <c r="H2" s="40"/>
      <c r="I2" s="40"/>
      <c r="J2" s="6"/>
      <c r="K2" s="2"/>
    </row>
    <row r="3" spans="1:18" s="1" customFormat="1" ht="37.5" customHeight="1" x14ac:dyDescent="0.55000000000000004">
      <c r="A3" s="5"/>
      <c r="B3" s="42" t="str">
        <f>"【参加数】"&amp;COUNT(B8:B27)&amp;"組"</f>
        <v>【参加数】0組</v>
      </c>
      <c r="C3" s="42"/>
      <c r="D3" s="13"/>
      <c r="E3" s="41" t="s">
        <v>17</v>
      </c>
      <c r="F3" s="41"/>
      <c r="G3" s="43"/>
      <c r="H3" s="43"/>
      <c r="I3" s="43"/>
      <c r="J3" s="43"/>
      <c r="K3" s="3"/>
      <c r="L3" s="2"/>
    </row>
    <row r="4" spans="1:18" s="1" customFormat="1" ht="7.5" customHeight="1" x14ac:dyDescent="0.65">
      <c r="A4" s="5"/>
      <c r="B4" s="12"/>
      <c r="C4" s="12"/>
      <c r="D4" s="12"/>
      <c r="E4" s="12"/>
      <c r="F4" s="2"/>
      <c r="G4" s="11"/>
      <c r="H4" s="4"/>
      <c r="I4" s="4"/>
      <c r="J4" s="3"/>
      <c r="K4" s="2"/>
    </row>
    <row r="5" spans="1:18" s="177" customFormat="1" ht="22.5" customHeight="1" x14ac:dyDescent="0.2">
      <c r="A5" s="175"/>
      <c r="B5" s="14" t="s">
        <v>2</v>
      </c>
      <c r="C5" s="15" t="s">
        <v>0</v>
      </c>
      <c r="D5" s="15" t="s">
        <v>80</v>
      </c>
      <c r="E5" s="16" t="s">
        <v>5</v>
      </c>
      <c r="F5" s="15" t="s">
        <v>82</v>
      </c>
      <c r="G5" s="16" t="s">
        <v>1</v>
      </c>
      <c r="H5" s="14" t="s">
        <v>3</v>
      </c>
      <c r="I5" s="17" t="s">
        <v>4</v>
      </c>
      <c r="J5" s="38" t="s">
        <v>79</v>
      </c>
      <c r="K5" s="176">
        <v>45383</v>
      </c>
    </row>
    <row r="6" spans="1:18" ht="22.5" customHeight="1" x14ac:dyDescent="0.2">
      <c r="A6" s="195" t="s">
        <v>14</v>
      </c>
      <c r="B6" s="207">
        <v>3</v>
      </c>
      <c r="C6" s="208" t="s">
        <v>7</v>
      </c>
      <c r="D6" s="208" t="s">
        <v>8</v>
      </c>
      <c r="E6" s="209" t="s">
        <v>10</v>
      </c>
      <c r="F6" s="208" t="s">
        <v>11</v>
      </c>
      <c r="G6" s="210">
        <v>36892</v>
      </c>
      <c r="H6" s="209">
        <f t="shared" ref="H6:H7" si="0">IF(G6="", "", DATEDIF(G6,$K$5,"Y"))</f>
        <v>23</v>
      </c>
      <c r="I6" s="208" t="s">
        <v>18</v>
      </c>
      <c r="J6" s="209" t="s">
        <v>15</v>
      </c>
    </row>
    <row r="7" spans="1:18" ht="22.5" customHeight="1" x14ac:dyDescent="0.2">
      <c r="A7" s="195"/>
      <c r="B7" s="211"/>
      <c r="C7" s="212" t="s">
        <v>7</v>
      </c>
      <c r="D7" s="212" t="s">
        <v>8</v>
      </c>
      <c r="E7" s="213" t="s">
        <v>19</v>
      </c>
      <c r="F7" s="212" t="s">
        <v>20</v>
      </c>
      <c r="G7" s="214">
        <v>37289</v>
      </c>
      <c r="H7" s="213">
        <f t="shared" si="0"/>
        <v>22</v>
      </c>
      <c r="I7" s="212" t="s">
        <v>18</v>
      </c>
      <c r="J7" s="213"/>
    </row>
    <row r="8" spans="1:18" ht="26.25" customHeight="1" x14ac:dyDescent="0.2">
      <c r="A8" s="204">
        <v>1</v>
      </c>
      <c r="B8" s="196"/>
      <c r="C8" s="197"/>
      <c r="D8" s="197"/>
      <c r="E8" s="198"/>
      <c r="F8" s="197"/>
      <c r="G8" s="199"/>
      <c r="H8" s="205" t="str">
        <f t="shared" ref="H8:H27" si="1">IF(G8="", "", DATEDIF(G8,$K$5,"Y"))</f>
        <v/>
      </c>
      <c r="I8" s="198"/>
      <c r="J8" s="198"/>
    </row>
    <row r="9" spans="1:18" ht="26.25" customHeight="1" x14ac:dyDescent="0.2">
      <c r="A9" s="204"/>
      <c r="B9" s="200"/>
      <c r="C9" s="201"/>
      <c r="D9" s="201"/>
      <c r="E9" s="202"/>
      <c r="F9" s="201"/>
      <c r="G9" s="203"/>
      <c r="H9" s="206" t="str">
        <f t="shared" si="1"/>
        <v/>
      </c>
      <c r="I9" s="202"/>
      <c r="J9" s="202"/>
    </row>
    <row r="10" spans="1:18" ht="26.25" customHeight="1" x14ac:dyDescent="0.2">
      <c r="A10" s="204">
        <v>2</v>
      </c>
      <c r="B10" s="196"/>
      <c r="C10" s="197"/>
      <c r="D10" s="197"/>
      <c r="E10" s="198"/>
      <c r="F10" s="197"/>
      <c r="G10" s="199"/>
      <c r="H10" s="205" t="str">
        <f t="shared" si="1"/>
        <v/>
      </c>
      <c r="I10" s="198"/>
      <c r="J10" s="198"/>
    </row>
    <row r="11" spans="1:18" ht="26.25" customHeight="1" x14ac:dyDescent="0.2">
      <c r="A11" s="204"/>
      <c r="B11" s="200"/>
      <c r="C11" s="201"/>
      <c r="D11" s="201"/>
      <c r="E11" s="202"/>
      <c r="F11" s="201"/>
      <c r="G11" s="203"/>
      <c r="H11" s="206" t="str">
        <f t="shared" si="1"/>
        <v/>
      </c>
      <c r="I11" s="202"/>
      <c r="J11" s="202"/>
    </row>
    <row r="12" spans="1:18" ht="26.25" customHeight="1" x14ac:dyDescent="0.2">
      <c r="A12" s="204">
        <v>3</v>
      </c>
      <c r="B12" s="196"/>
      <c r="C12" s="197"/>
      <c r="D12" s="197"/>
      <c r="E12" s="198"/>
      <c r="F12" s="197"/>
      <c r="G12" s="199"/>
      <c r="H12" s="205" t="str">
        <f t="shared" si="1"/>
        <v/>
      </c>
      <c r="I12" s="198"/>
      <c r="J12" s="198"/>
    </row>
    <row r="13" spans="1:18" ht="26.25" customHeight="1" x14ac:dyDescent="0.2">
      <c r="A13" s="204"/>
      <c r="B13" s="200"/>
      <c r="C13" s="201"/>
      <c r="D13" s="201"/>
      <c r="E13" s="202"/>
      <c r="F13" s="201"/>
      <c r="G13" s="203"/>
      <c r="H13" s="206" t="str">
        <f t="shared" si="1"/>
        <v/>
      </c>
      <c r="I13" s="202"/>
      <c r="J13" s="202"/>
    </row>
    <row r="14" spans="1:18" ht="26.25" customHeight="1" x14ac:dyDescent="0.2">
      <c r="A14" s="204">
        <v>4</v>
      </c>
      <c r="B14" s="196"/>
      <c r="C14" s="197"/>
      <c r="D14" s="197"/>
      <c r="E14" s="198"/>
      <c r="F14" s="197"/>
      <c r="G14" s="199"/>
      <c r="H14" s="205" t="str">
        <f t="shared" si="1"/>
        <v/>
      </c>
      <c r="I14" s="198"/>
      <c r="J14" s="198"/>
    </row>
    <row r="15" spans="1:18" ht="26.25" customHeight="1" x14ac:dyDescent="0.2">
      <c r="A15" s="204"/>
      <c r="B15" s="200"/>
      <c r="C15" s="201"/>
      <c r="D15" s="201"/>
      <c r="E15" s="202"/>
      <c r="F15" s="201"/>
      <c r="G15" s="203"/>
      <c r="H15" s="206" t="str">
        <f t="shared" si="1"/>
        <v/>
      </c>
      <c r="I15" s="202"/>
      <c r="J15" s="202"/>
    </row>
    <row r="16" spans="1:18" ht="26.25" customHeight="1" x14ac:dyDescent="0.2">
      <c r="A16" s="204">
        <v>5</v>
      </c>
      <c r="B16" s="196"/>
      <c r="C16" s="197"/>
      <c r="D16" s="197"/>
      <c r="E16" s="198"/>
      <c r="F16" s="197"/>
      <c r="G16" s="199"/>
      <c r="H16" s="205" t="str">
        <f t="shared" si="1"/>
        <v/>
      </c>
      <c r="I16" s="198"/>
      <c r="J16" s="198"/>
    </row>
    <row r="17" spans="1:10" ht="26.25" customHeight="1" x14ac:dyDescent="0.2">
      <c r="A17" s="204"/>
      <c r="B17" s="200"/>
      <c r="C17" s="201"/>
      <c r="D17" s="201"/>
      <c r="E17" s="202"/>
      <c r="F17" s="201"/>
      <c r="G17" s="203"/>
      <c r="H17" s="206" t="str">
        <f t="shared" si="1"/>
        <v/>
      </c>
      <c r="I17" s="202"/>
      <c r="J17" s="202"/>
    </row>
    <row r="18" spans="1:10" ht="26.25" customHeight="1" x14ac:dyDescent="0.2">
      <c r="A18" s="204">
        <v>6</v>
      </c>
      <c r="B18" s="196"/>
      <c r="C18" s="197"/>
      <c r="D18" s="197"/>
      <c r="E18" s="198"/>
      <c r="F18" s="197"/>
      <c r="G18" s="199"/>
      <c r="H18" s="205" t="str">
        <f t="shared" si="1"/>
        <v/>
      </c>
      <c r="I18" s="198"/>
      <c r="J18" s="198"/>
    </row>
    <row r="19" spans="1:10" ht="26.25" customHeight="1" x14ac:dyDescent="0.2">
      <c r="A19" s="204"/>
      <c r="B19" s="200"/>
      <c r="C19" s="201"/>
      <c r="D19" s="201"/>
      <c r="E19" s="202"/>
      <c r="F19" s="201"/>
      <c r="G19" s="203"/>
      <c r="H19" s="206" t="str">
        <f t="shared" si="1"/>
        <v/>
      </c>
      <c r="I19" s="202"/>
      <c r="J19" s="202"/>
    </row>
    <row r="20" spans="1:10" ht="26.25" customHeight="1" x14ac:dyDescent="0.2">
      <c r="A20" s="204">
        <v>7</v>
      </c>
      <c r="B20" s="196"/>
      <c r="C20" s="197"/>
      <c r="D20" s="197"/>
      <c r="E20" s="198"/>
      <c r="F20" s="197"/>
      <c r="G20" s="199"/>
      <c r="H20" s="205" t="str">
        <f t="shared" si="1"/>
        <v/>
      </c>
      <c r="I20" s="198"/>
      <c r="J20" s="198"/>
    </row>
    <row r="21" spans="1:10" ht="26.25" customHeight="1" x14ac:dyDescent="0.2">
      <c r="A21" s="204"/>
      <c r="B21" s="200"/>
      <c r="C21" s="201"/>
      <c r="D21" s="201"/>
      <c r="E21" s="202"/>
      <c r="F21" s="201"/>
      <c r="G21" s="203"/>
      <c r="H21" s="206" t="str">
        <f t="shared" si="1"/>
        <v/>
      </c>
      <c r="I21" s="202"/>
      <c r="J21" s="202"/>
    </row>
    <row r="22" spans="1:10" ht="26.25" customHeight="1" x14ac:dyDescent="0.2">
      <c r="A22" s="204">
        <v>8</v>
      </c>
      <c r="B22" s="196"/>
      <c r="C22" s="197"/>
      <c r="D22" s="197"/>
      <c r="E22" s="198"/>
      <c r="F22" s="197"/>
      <c r="G22" s="199"/>
      <c r="H22" s="205" t="str">
        <f t="shared" si="1"/>
        <v/>
      </c>
      <c r="I22" s="198"/>
      <c r="J22" s="198"/>
    </row>
    <row r="23" spans="1:10" ht="26.25" customHeight="1" x14ac:dyDescent="0.2">
      <c r="A23" s="204"/>
      <c r="B23" s="200"/>
      <c r="C23" s="201"/>
      <c r="D23" s="201"/>
      <c r="E23" s="202"/>
      <c r="F23" s="201"/>
      <c r="G23" s="203"/>
      <c r="H23" s="206" t="str">
        <f t="shared" si="1"/>
        <v/>
      </c>
      <c r="I23" s="202"/>
      <c r="J23" s="202"/>
    </row>
    <row r="24" spans="1:10" ht="26.25" customHeight="1" x14ac:dyDescent="0.2">
      <c r="A24" s="204">
        <v>9</v>
      </c>
      <c r="B24" s="196"/>
      <c r="C24" s="197"/>
      <c r="D24" s="197"/>
      <c r="E24" s="198"/>
      <c r="F24" s="197"/>
      <c r="G24" s="199"/>
      <c r="H24" s="205" t="str">
        <f t="shared" si="1"/>
        <v/>
      </c>
      <c r="I24" s="198"/>
      <c r="J24" s="198"/>
    </row>
    <row r="25" spans="1:10" ht="26.25" customHeight="1" x14ac:dyDescent="0.2">
      <c r="A25" s="204"/>
      <c r="B25" s="200"/>
      <c r="C25" s="201"/>
      <c r="D25" s="201"/>
      <c r="E25" s="202"/>
      <c r="F25" s="201"/>
      <c r="G25" s="203"/>
      <c r="H25" s="206" t="str">
        <f t="shared" si="1"/>
        <v/>
      </c>
      <c r="I25" s="202"/>
      <c r="J25" s="202"/>
    </row>
    <row r="26" spans="1:10" ht="26.25" customHeight="1" x14ac:dyDescent="0.2">
      <c r="A26" s="204">
        <v>10</v>
      </c>
      <c r="B26" s="196"/>
      <c r="C26" s="197"/>
      <c r="D26" s="197"/>
      <c r="E26" s="198"/>
      <c r="F26" s="197"/>
      <c r="G26" s="199"/>
      <c r="H26" s="205" t="str">
        <f t="shared" si="1"/>
        <v/>
      </c>
      <c r="I26" s="198"/>
      <c r="J26" s="198"/>
    </row>
    <row r="27" spans="1:10" ht="26.25" customHeight="1" x14ac:dyDescent="0.2">
      <c r="A27" s="204"/>
      <c r="B27" s="200"/>
      <c r="C27" s="201"/>
      <c r="D27" s="201"/>
      <c r="E27" s="202"/>
      <c r="F27" s="201"/>
      <c r="G27" s="203"/>
      <c r="H27" s="206" t="str">
        <f t="shared" si="1"/>
        <v/>
      </c>
      <c r="I27" s="202"/>
      <c r="J27" s="202"/>
    </row>
  </sheetData>
  <autoFilter ref="C5:H27" xr:uid="{00000000-0009-0000-0000-000001000000}">
    <sortState xmlns:xlrd2="http://schemas.microsoft.com/office/spreadsheetml/2017/richdata2" ref="C6:H27">
      <sortCondition sortBy="cellColor" ref="D8:D27" dxfId="0"/>
    </sortState>
  </autoFilter>
  <mergeCells count="26">
    <mergeCell ref="B2:I2"/>
    <mergeCell ref="B3:C3"/>
    <mergeCell ref="E3:F3"/>
    <mergeCell ref="G3:J3"/>
    <mergeCell ref="B8:B9"/>
    <mergeCell ref="B6:B7"/>
    <mergeCell ref="B26:B27"/>
    <mergeCell ref="A6:A7"/>
    <mergeCell ref="B10:B11"/>
    <mergeCell ref="B12:B13"/>
    <mergeCell ref="B14:B15"/>
    <mergeCell ref="B16:B17"/>
    <mergeCell ref="B18:B19"/>
    <mergeCell ref="A26:A27"/>
    <mergeCell ref="A8:A9"/>
    <mergeCell ref="A10:A11"/>
    <mergeCell ref="A12:A13"/>
    <mergeCell ref="A14:A15"/>
    <mergeCell ref="A16:A17"/>
    <mergeCell ref="A18:A19"/>
    <mergeCell ref="A20:A21"/>
    <mergeCell ref="A22:A23"/>
    <mergeCell ref="A24:A25"/>
    <mergeCell ref="B20:B21"/>
    <mergeCell ref="B22:B23"/>
    <mergeCell ref="B24:B25"/>
  </mergeCells>
  <phoneticPr fontId="1"/>
  <dataValidations xWindow="604" yWindow="460" count="6">
    <dataValidation type="list" allowBlank="1" showInputMessage="1" prompt="ダブルスにも参加する場合_x000a_○印を付けてください" sqref="J5 J28:J1048576" xr:uid="{00000000-0002-0000-0100-000000000000}">
      <formula1>"○"</formula1>
    </dataValidation>
    <dataValidation allowBlank="1" showInputMessage="1" showErrorMessage="1" prompt="西暦で入力ください" sqref="G5:G1048576" xr:uid="{00000000-0002-0000-0100-000001000000}"/>
    <dataValidation allowBlank="1" showInputMessage="1" showErrorMessage="1" prompt="年齢は自動入力です" sqref="H5:H1048576 I28:I1048576 I5" xr:uid="{00000000-0002-0000-0100-000002000000}"/>
    <dataValidation allowBlank="1" showInputMessage="1" showErrorMessage="1" prompt="名字と名前の間は1文字スペースを入れてください" sqref="E5:F1048576" xr:uid="{00000000-0002-0000-0100-000003000000}"/>
    <dataValidation allowBlank="1" showInputMessage="1" showErrorMessage="1" prompt="数字のみ入力ください" sqref="B1:B1048576" xr:uid="{00000000-0002-0000-0100-000004000000}"/>
    <dataValidation type="list" allowBlank="1" showInputMessage="1" prompt="シングルスにも参加する場合_x000a_○印を付けてください" sqref="J6:J27" xr:uid="{00000000-0002-0000-0100-000005000000}">
      <formula1>"○"</formula1>
    </dataValidation>
  </dataValidations>
  <printOptions horizontalCentered="1"/>
  <pageMargins left="0" right="0" top="0.39370078740157483" bottom="0.19685039370078741" header="0" footer="0"/>
  <pageSetup paperSize="9" scale="92" fitToWidth="0" fitToHeight="0" orientation="portrait" r:id="rId1"/>
  <headerFooter alignWithMargins="0"/>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BU81"/>
  <sheetViews>
    <sheetView showZeros="0" topLeftCell="A57" zoomScaleNormal="100" zoomScaleSheetLayoutView="100" workbookViewId="0">
      <selection activeCell="CB19" sqref="CA19:CB20"/>
    </sheetView>
  </sheetViews>
  <sheetFormatPr defaultColWidth="1.42578125" defaultRowHeight="14.25" customHeight="1" x14ac:dyDescent="0.2"/>
  <cols>
    <col min="1" max="1" width="1.42578125" style="18" customWidth="1"/>
    <col min="2" max="6" width="1.42578125" style="18"/>
    <col min="7" max="7" width="1.42578125" style="18" customWidth="1"/>
    <col min="8" max="18" width="1.42578125" style="18"/>
    <col min="19" max="19" width="1.42578125" style="19"/>
    <col min="20" max="37" width="1.42578125" style="18"/>
    <col min="38" max="38" width="2.85546875" style="18" bestFit="1" customWidth="1"/>
    <col min="39" max="56" width="1.42578125" style="18"/>
    <col min="57" max="57" width="1.42578125" style="18" customWidth="1"/>
    <col min="58" max="16384" width="1.42578125" style="18"/>
  </cols>
  <sheetData>
    <row r="1" spans="1:73" ht="18" customHeight="1" x14ac:dyDescent="0.2">
      <c r="A1" s="153" t="s">
        <v>76</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row>
    <row r="2" spans="1:73" ht="18" customHeight="1" x14ac:dyDescent="0.2">
      <c r="A2" s="153"/>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row>
    <row r="3" spans="1:73" ht="11.25" customHeight="1" x14ac:dyDescent="0.2">
      <c r="E3" s="44" t="s">
        <v>17</v>
      </c>
      <c r="F3" s="44"/>
      <c r="G3" s="44"/>
      <c r="H3" s="44"/>
      <c r="I3" s="44"/>
      <c r="J3" s="44"/>
      <c r="K3" s="44"/>
      <c r="L3" s="44"/>
      <c r="M3" s="46"/>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8"/>
      <c r="AP3" s="44" t="s">
        <v>75</v>
      </c>
      <c r="AQ3" s="44"/>
      <c r="AR3" s="44"/>
      <c r="AS3" s="44"/>
      <c r="AT3" s="44"/>
      <c r="AU3" s="44"/>
      <c r="AV3" s="44"/>
      <c r="AW3" s="44"/>
      <c r="AX3" s="55"/>
      <c r="AY3" s="56"/>
      <c r="AZ3" s="56"/>
      <c r="BA3" s="56"/>
      <c r="BB3" s="56"/>
      <c r="BC3" s="56"/>
      <c r="BD3" s="56"/>
      <c r="BE3" s="56"/>
      <c r="BF3" s="56"/>
      <c r="BG3" s="56"/>
      <c r="BH3" s="56"/>
      <c r="BI3" s="56"/>
      <c r="BJ3" s="56"/>
      <c r="BK3" s="56"/>
      <c r="BL3" s="56"/>
      <c r="BM3" s="56"/>
      <c r="BN3" s="56"/>
      <c r="BO3" s="56"/>
      <c r="BP3" s="56"/>
      <c r="BQ3" s="57"/>
    </row>
    <row r="4" spans="1:73" ht="11.25" customHeight="1" x14ac:dyDescent="0.2">
      <c r="E4" s="44"/>
      <c r="F4" s="44"/>
      <c r="G4" s="44"/>
      <c r="H4" s="44"/>
      <c r="I4" s="44"/>
      <c r="J4" s="44"/>
      <c r="K4" s="44"/>
      <c r="L4" s="44"/>
      <c r="M4" s="49"/>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1"/>
      <c r="AP4" s="44"/>
      <c r="AQ4" s="44"/>
      <c r="AR4" s="44"/>
      <c r="AS4" s="44"/>
      <c r="AT4" s="44"/>
      <c r="AU4" s="44"/>
      <c r="AV4" s="44"/>
      <c r="AW4" s="44"/>
      <c r="AX4" s="58"/>
      <c r="AY4" s="59"/>
      <c r="AZ4" s="59"/>
      <c r="BA4" s="59"/>
      <c r="BB4" s="59"/>
      <c r="BC4" s="59"/>
      <c r="BD4" s="59"/>
      <c r="BE4" s="59"/>
      <c r="BF4" s="59"/>
      <c r="BG4" s="59"/>
      <c r="BH4" s="59"/>
      <c r="BI4" s="59"/>
      <c r="BJ4" s="59"/>
      <c r="BK4" s="59"/>
      <c r="BL4" s="59"/>
      <c r="BM4" s="59"/>
      <c r="BN4" s="59"/>
      <c r="BO4" s="59"/>
      <c r="BP4" s="59"/>
      <c r="BQ4" s="60"/>
    </row>
    <row r="5" spans="1:73" ht="11.25" customHeight="1" x14ac:dyDescent="0.2">
      <c r="E5" s="45"/>
      <c r="F5" s="45"/>
      <c r="G5" s="45"/>
      <c r="H5" s="45"/>
      <c r="I5" s="45"/>
      <c r="J5" s="45"/>
      <c r="K5" s="45"/>
      <c r="L5" s="45"/>
      <c r="M5" s="52"/>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4"/>
      <c r="AP5" s="45"/>
      <c r="AQ5" s="45"/>
      <c r="AR5" s="45"/>
      <c r="AS5" s="45"/>
      <c r="AT5" s="45"/>
      <c r="AU5" s="45"/>
      <c r="AV5" s="45"/>
      <c r="AW5" s="45"/>
      <c r="AX5" s="61"/>
      <c r="AY5" s="62"/>
      <c r="AZ5" s="62"/>
      <c r="BA5" s="62"/>
      <c r="BB5" s="62"/>
      <c r="BC5" s="62"/>
      <c r="BD5" s="62"/>
      <c r="BE5" s="62"/>
      <c r="BF5" s="62"/>
      <c r="BG5" s="62"/>
      <c r="BH5" s="62"/>
      <c r="BI5" s="62"/>
      <c r="BJ5" s="62"/>
      <c r="BK5" s="62"/>
      <c r="BL5" s="62"/>
      <c r="BM5" s="62"/>
      <c r="BN5" s="62"/>
      <c r="BO5" s="62"/>
      <c r="BP5" s="62"/>
      <c r="BQ5" s="63"/>
    </row>
    <row r="6" spans="1:73" ht="12.75" customHeight="1" x14ac:dyDescent="0.2">
      <c r="E6" s="79" t="s">
        <v>74</v>
      </c>
      <c r="F6" s="80"/>
      <c r="G6" s="80"/>
      <c r="H6" s="80"/>
      <c r="I6" s="80"/>
      <c r="J6" s="80"/>
      <c r="K6" s="80"/>
      <c r="L6" s="81"/>
      <c r="M6" s="88" t="s">
        <v>73</v>
      </c>
      <c r="N6" s="88"/>
      <c r="O6" s="88"/>
      <c r="P6" s="88"/>
      <c r="Q6" s="88"/>
      <c r="R6" s="88"/>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1"/>
    </row>
    <row r="7" spans="1:73" ht="12.75" customHeight="1" x14ac:dyDescent="0.2">
      <c r="E7" s="82"/>
      <c r="F7" s="83"/>
      <c r="G7" s="83"/>
      <c r="H7" s="83"/>
      <c r="I7" s="83"/>
      <c r="J7" s="83"/>
      <c r="K7" s="83"/>
      <c r="L7" s="84"/>
      <c r="M7" s="89"/>
      <c r="N7" s="89"/>
      <c r="O7" s="89"/>
      <c r="P7" s="89"/>
      <c r="Q7" s="89"/>
      <c r="R7" s="89"/>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3"/>
    </row>
    <row r="8" spans="1:73" ht="12.75" customHeight="1" x14ac:dyDescent="0.2">
      <c r="E8" s="82"/>
      <c r="F8" s="83"/>
      <c r="G8" s="83"/>
      <c r="H8" s="83"/>
      <c r="I8" s="83"/>
      <c r="J8" s="83"/>
      <c r="K8" s="83"/>
      <c r="L8" s="84"/>
      <c r="M8" s="94" t="s">
        <v>72</v>
      </c>
      <c r="N8" s="95"/>
      <c r="O8" s="95"/>
      <c r="P8" s="95"/>
      <c r="Q8" s="95"/>
      <c r="R8" s="95"/>
      <c r="S8" s="95" t="s">
        <v>71</v>
      </c>
      <c r="T8" s="95"/>
      <c r="U8" s="26"/>
      <c r="V8" s="2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8"/>
    </row>
    <row r="9" spans="1:73" ht="12.75" customHeight="1" x14ac:dyDescent="0.2">
      <c r="E9" s="82"/>
      <c r="F9" s="83"/>
      <c r="G9" s="83"/>
      <c r="H9" s="83"/>
      <c r="I9" s="83"/>
      <c r="J9" s="83"/>
      <c r="K9" s="83"/>
      <c r="L9" s="84"/>
      <c r="M9" s="96"/>
      <c r="N9" s="89"/>
      <c r="O9" s="89"/>
      <c r="P9" s="89"/>
      <c r="Q9" s="89"/>
      <c r="R9" s="89"/>
      <c r="S9" s="89"/>
      <c r="T9" s="89"/>
      <c r="U9" s="27"/>
      <c r="V9" s="2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9"/>
    </row>
    <row r="10" spans="1:73" ht="12.75" customHeight="1" x14ac:dyDescent="0.2">
      <c r="E10" s="82"/>
      <c r="F10" s="83"/>
      <c r="G10" s="83"/>
      <c r="H10" s="83"/>
      <c r="I10" s="83"/>
      <c r="J10" s="83"/>
      <c r="K10" s="83"/>
      <c r="L10" s="84"/>
      <c r="M10" s="97" t="s">
        <v>70</v>
      </c>
      <c r="N10" s="97"/>
      <c r="O10" s="97"/>
      <c r="P10" s="97"/>
      <c r="Q10" s="97"/>
      <c r="R10" s="97"/>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97" t="s">
        <v>69</v>
      </c>
      <c r="AP10" s="97"/>
      <c r="AQ10" s="97"/>
      <c r="AR10" s="97"/>
      <c r="AS10" s="97"/>
      <c r="AT10" s="97"/>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2"/>
    </row>
    <row r="11" spans="1:73" ht="12.75" customHeight="1" x14ac:dyDescent="0.2">
      <c r="E11" s="85"/>
      <c r="F11" s="86"/>
      <c r="G11" s="86"/>
      <c r="H11" s="86"/>
      <c r="I11" s="86"/>
      <c r="J11" s="86"/>
      <c r="K11" s="86"/>
      <c r="L11" s="87"/>
      <c r="M11" s="98"/>
      <c r="N11" s="98"/>
      <c r="O11" s="98"/>
      <c r="P11" s="98"/>
      <c r="Q11" s="98"/>
      <c r="R11" s="98"/>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98"/>
      <c r="AP11" s="98"/>
      <c r="AQ11" s="98"/>
      <c r="AR11" s="98"/>
      <c r="AS11" s="98"/>
      <c r="AT11" s="98"/>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3"/>
    </row>
    <row r="12" spans="1:73" ht="6" customHeight="1" x14ac:dyDescent="0.2">
      <c r="E12" s="24"/>
      <c r="F12" s="24"/>
      <c r="G12" s="24"/>
      <c r="H12" s="24"/>
      <c r="I12" s="24"/>
      <c r="J12" s="24"/>
      <c r="K12" s="24"/>
      <c r="L12" s="24"/>
      <c r="M12" s="24"/>
      <c r="N12" s="24"/>
      <c r="O12" s="25"/>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row>
    <row r="13" spans="1:73" ht="12" customHeight="1" x14ac:dyDescent="0.2">
      <c r="E13" s="116" t="s">
        <v>68</v>
      </c>
      <c r="F13" s="80"/>
      <c r="G13" s="80"/>
      <c r="H13" s="80"/>
      <c r="I13" s="80"/>
      <c r="J13" s="80"/>
      <c r="K13" s="80"/>
      <c r="L13" s="80"/>
      <c r="M13" s="80"/>
      <c r="N13" s="80"/>
      <c r="O13" s="80"/>
      <c r="P13" s="80"/>
      <c r="Q13" s="80"/>
      <c r="R13" s="80"/>
      <c r="S13" s="80"/>
      <c r="T13" s="80"/>
      <c r="U13" s="80"/>
      <c r="V13" s="80"/>
      <c r="W13" s="80"/>
      <c r="X13" s="80"/>
      <c r="Y13" s="80"/>
      <c r="Z13" s="117"/>
      <c r="AA13" s="80" t="s">
        <v>67</v>
      </c>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1"/>
      <c r="BF13" s="114" t="s">
        <v>66</v>
      </c>
      <c r="BG13" s="114"/>
      <c r="BH13" s="114"/>
      <c r="BI13" s="115"/>
      <c r="BJ13" s="115"/>
      <c r="BK13" s="115"/>
      <c r="BL13" s="114" t="s">
        <v>65</v>
      </c>
      <c r="BM13" s="114"/>
      <c r="BN13" s="114"/>
      <c r="BO13" s="115"/>
      <c r="BP13" s="115"/>
      <c r="BQ13" s="115"/>
    </row>
    <row r="14" spans="1:73" ht="12" customHeight="1" x14ac:dyDescent="0.2">
      <c r="E14" s="85"/>
      <c r="F14" s="86"/>
      <c r="G14" s="86"/>
      <c r="H14" s="86"/>
      <c r="I14" s="86"/>
      <c r="J14" s="86"/>
      <c r="K14" s="86"/>
      <c r="L14" s="86"/>
      <c r="M14" s="86"/>
      <c r="N14" s="86"/>
      <c r="O14" s="86"/>
      <c r="P14" s="86"/>
      <c r="Q14" s="86"/>
      <c r="R14" s="86"/>
      <c r="S14" s="86"/>
      <c r="T14" s="86"/>
      <c r="U14" s="86"/>
      <c r="V14" s="86"/>
      <c r="W14" s="86"/>
      <c r="X14" s="86"/>
      <c r="Y14" s="86"/>
      <c r="Z14" s="118"/>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7"/>
      <c r="BF14" s="115"/>
      <c r="BG14" s="115"/>
      <c r="BH14" s="115"/>
      <c r="BI14" s="115"/>
      <c r="BJ14" s="115"/>
      <c r="BK14" s="115"/>
      <c r="BL14" s="115"/>
      <c r="BM14" s="115"/>
      <c r="BN14" s="115"/>
      <c r="BO14" s="115"/>
      <c r="BP14" s="115"/>
      <c r="BQ14" s="115"/>
    </row>
    <row r="15" spans="1:73" ht="10.5" customHeight="1" x14ac:dyDescent="0.2">
      <c r="E15" s="119" t="s">
        <v>64</v>
      </c>
      <c r="F15" s="120"/>
      <c r="G15" s="120"/>
      <c r="H15" s="120"/>
      <c r="I15" s="120"/>
      <c r="J15" s="120"/>
      <c r="K15" s="120"/>
      <c r="L15" s="120"/>
      <c r="M15" s="120"/>
      <c r="N15" s="120"/>
      <c r="O15" s="120"/>
      <c r="P15" s="120"/>
      <c r="Q15" s="120"/>
      <c r="R15" s="120"/>
      <c r="S15" s="120"/>
      <c r="T15" s="120"/>
      <c r="U15" s="120"/>
      <c r="V15" s="120"/>
      <c r="W15" s="120"/>
      <c r="X15" s="120"/>
      <c r="Y15" s="120"/>
      <c r="Z15" s="121"/>
      <c r="AA15" s="101">
        <v>3000</v>
      </c>
      <c r="AB15" s="101"/>
      <c r="AC15" s="101"/>
      <c r="AD15" s="101"/>
      <c r="AE15" s="101"/>
      <c r="AF15" s="101"/>
      <c r="AG15" s="101"/>
      <c r="AH15" s="83" t="s">
        <v>34</v>
      </c>
      <c r="AI15" s="83"/>
      <c r="AJ15" s="83"/>
      <c r="AK15" s="83"/>
      <c r="AL15" s="126">
        <f>BL15-BF15</f>
        <v>0</v>
      </c>
      <c r="AM15" s="126"/>
      <c r="AN15" s="126"/>
      <c r="AO15" s="126"/>
      <c r="AP15" s="99" t="s">
        <v>33</v>
      </c>
      <c r="AQ15" s="99"/>
      <c r="AR15" s="99"/>
      <c r="AS15" s="99"/>
      <c r="AT15" s="101">
        <f>AA15*AL15</f>
        <v>0</v>
      </c>
      <c r="AU15" s="101"/>
      <c r="AV15" s="101"/>
      <c r="AW15" s="101"/>
      <c r="AX15" s="101"/>
      <c r="AY15" s="101"/>
      <c r="AZ15" s="101"/>
      <c r="BA15" s="101"/>
      <c r="BB15" s="103" t="s">
        <v>31</v>
      </c>
      <c r="BC15" s="104"/>
      <c r="BD15" s="104"/>
      <c r="BE15" s="28"/>
      <c r="BF15" s="156"/>
      <c r="BG15" s="156"/>
      <c r="BH15" s="156"/>
      <c r="BI15" s="157"/>
      <c r="BJ15" s="157"/>
      <c r="BK15" s="157"/>
      <c r="BL15" s="64">
        <f>COUNTIF(シングルス申込書!$B$7:$B$56,"1")</f>
        <v>0</v>
      </c>
      <c r="BM15" s="64"/>
      <c r="BN15" s="64"/>
      <c r="BO15" s="65"/>
      <c r="BP15" s="65"/>
      <c r="BQ15" s="65"/>
    </row>
    <row r="16" spans="1:73" ht="10.5" customHeight="1" x14ac:dyDescent="0.2">
      <c r="E16" s="122"/>
      <c r="F16" s="123"/>
      <c r="G16" s="123"/>
      <c r="H16" s="123"/>
      <c r="I16" s="123"/>
      <c r="J16" s="123"/>
      <c r="K16" s="123"/>
      <c r="L16" s="123"/>
      <c r="M16" s="123"/>
      <c r="N16" s="123"/>
      <c r="O16" s="123"/>
      <c r="P16" s="123"/>
      <c r="Q16" s="123"/>
      <c r="R16" s="123"/>
      <c r="S16" s="123"/>
      <c r="T16" s="123"/>
      <c r="U16" s="123"/>
      <c r="V16" s="123"/>
      <c r="W16" s="123"/>
      <c r="X16" s="123"/>
      <c r="Y16" s="123"/>
      <c r="Z16" s="124"/>
      <c r="AA16" s="102"/>
      <c r="AB16" s="102"/>
      <c r="AC16" s="102"/>
      <c r="AD16" s="102"/>
      <c r="AE16" s="102"/>
      <c r="AF16" s="102"/>
      <c r="AG16" s="102"/>
      <c r="AH16" s="125"/>
      <c r="AI16" s="125"/>
      <c r="AJ16" s="125"/>
      <c r="AK16" s="125"/>
      <c r="AL16" s="127"/>
      <c r="AM16" s="127"/>
      <c r="AN16" s="127"/>
      <c r="AO16" s="127"/>
      <c r="AP16" s="100"/>
      <c r="AQ16" s="100"/>
      <c r="AR16" s="100"/>
      <c r="AS16" s="100"/>
      <c r="AT16" s="102"/>
      <c r="AU16" s="102"/>
      <c r="AV16" s="102"/>
      <c r="AW16" s="102"/>
      <c r="AX16" s="102"/>
      <c r="AY16" s="102"/>
      <c r="AZ16" s="102"/>
      <c r="BA16" s="102"/>
      <c r="BB16" s="105"/>
      <c r="BC16" s="105"/>
      <c r="BD16" s="105"/>
      <c r="BE16" s="29"/>
      <c r="BF16" s="158"/>
      <c r="BG16" s="158"/>
      <c r="BH16" s="158"/>
      <c r="BI16" s="158"/>
      <c r="BJ16" s="158"/>
      <c r="BK16" s="158"/>
      <c r="BL16" s="159"/>
      <c r="BM16" s="159"/>
      <c r="BN16" s="159"/>
      <c r="BO16" s="159"/>
      <c r="BP16" s="159"/>
      <c r="BQ16" s="159"/>
    </row>
    <row r="17" spans="5:69" ht="10.5" customHeight="1" x14ac:dyDescent="0.2">
      <c r="E17" s="133" t="s">
        <v>63</v>
      </c>
      <c r="F17" s="134"/>
      <c r="G17" s="134"/>
      <c r="H17" s="134"/>
      <c r="I17" s="134"/>
      <c r="J17" s="134"/>
      <c r="K17" s="134"/>
      <c r="L17" s="134"/>
      <c r="M17" s="134"/>
      <c r="N17" s="134"/>
      <c r="O17" s="134"/>
      <c r="P17" s="134"/>
      <c r="Q17" s="134"/>
      <c r="R17" s="134"/>
      <c r="S17" s="134"/>
      <c r="T17" s="134"/>
      <c r="U17" s="134"/>
      <c r="V17" s="134"/>
      <c r="W17" s="134"/>
      <c r="X17" s="134"/>
      <c r="Y17" s="134"/>
      <c r="Z17" s="135"/>
      <c r="AA17" s="132">
        <v>3000</v>
      </c>
      <c r="AB17" s="132"/>
      <c r="AC17" s="132"/>
      <c r="AD17" s="132"/>
      <c r="AE17" s="132"/>
      <c r="AF17" s="132"/>
      <c r="AG17" s="132"/>
      <c r="AH17" s="136" t="s">
        <v>34</v>
      </c>
      <c r="AI17" s="136"/>
      <c r="AJ17" s="136"/>
      <c r="AK17" s="136"/>
      <c r="AL17" s="126">
        <f t="shared" ref="AL17" si="0">BL17-BF17</f>
        <v>0</v>
      </c>
      <c r="AM17" s="126"/>
      <c r="AN17" s="126"/>
      <c r="AO17" s="126"/>
      <c r="AP17" s="131" t="s">
        <v>33</v>
      </c>
      <c r="AQ17" s="131"/>
      <c r="AR17" s="131"/>
      <c r="AS17" s="131"/>
      <c r="AT17" s="132">
        <f>AA17*AL17</f>
        <v>0</v>
      </c>
      <c r="AU17" s="132"/>
      <c r="AV17" s="132"/>
      <c r="AW17" s="132"/>
      <c r="AX17" s="132"/>
      <c r="AY17" s="132"/>
      <c r="AZ17" s="132"/>
      <c r="BA17" s="132"/>
      <c r="BB17" s="128" t="s">
        <v>31</v>
      </c>
      <c r="BC17" s="129"/>
      <c r="BD17" s="129"/>
      <c r="BE17" s="30"/>
      <c r="BF17" s="160"/>
      <c r="BG17" s="160"/>
      <c r="BH17" s="160"/>
      <c r="BI17" s="161"/>
      <c r="BJ17" s="161"/>
      <c r="BK17" s="161"/>
      <c r="BL17" s="163">
        <f>COUNTIF(シングルス申込書!$B$7:$B$56,"2")</f>
        <v>0</v>
      </c>
      <c r="BM17" s="163"/>
      <c r="BN17" s="163"/>
      <c r="BO17" s="164"/>
      <c r="BP17" s="164"/>
      <c r="BQ17" s="164"/>
    </row>
    <row r="18" spans="5:69" ht="10.5" customHeight="1" x14ac:dyDescent="0.2">
      <c r="E18" s="122"/>
      <c r="F18" s="123"/>
      <c r="G18" s="123"/>
      <c r="H18" s="123"/>
      <c r="I18" s="123"/>
      <c r="J18" s="123"/>
      <c r="K18" s="123"/>
      <c r="L18" s="123"/>
      <c r="M18" s="123"/>
      <c r="N18" s="123"/>
      <c r="O18" s="123"/>
      <c r="P18" s="123"/>
      <c r="Q18" s="123"/>
      <c r="R18" s="123"/>
      <c r="S18" s="123"/>
      <c r="T18" s="123"/>
      <c r="U18" s="123"/>
      <c r="V18" s="123"/>
      <c r="W18" s="123"/>
      <c r="X18" s="123"/>
      <c r="Y18" s="123"/>
      <c r="Z18" s="124"/>
      <c r="AA18" s="102"/>
      <c r="AB18" s="102"/>
      <c r="AC18" s="102"/>
      <c r="AD18" s="102"/>
      <c r="AE18" s="102"/>
      <c r="AF18" s="102"/>
      <c r="AG18" s="102"/>
      <c r="AH18" s="125"/>
      <c r="AI18" s="125"/>
      <c r="AJ18" s="125"/>
      <c r="AK18" s="125"/>
      <c r="AL18" s="127"/>
      <c r="AM18" s="127"/>
      <c r="AN18" s="127"/>
      <c r="AO18" s="127"/>
      <c r="AP18" s="100"/>
      <c r="AQ18" s="100"/>
      <c r="AR18" s="100"/>
      <c r="AS18" s="100"/>
      <c r="AT18" s="102"/>
      <c r="AU18" s="102"/>
      <c r="AV18" s="102"/>
      <c r="AW18" s="102"/>
      <c r="AX18" s="102"/>
      <c r="AY18" s="102"/>
      <c r="AZ18" s="102"/>
      <c r="BA18" s="102"/>
      <c r="BB18" s="105"/>
      <c r="BC18" s="105"/>
      <c r="BD18" s="105"/>
      <c r="BE18" s="29"/>
      <c r="BF18" s="162"/>
      <c r="BG18" s="162"/>
      <c r="BH18" s="162"/>
      <c r="BI18" s="162"/>
      <c r="BJ18" s="162"/>
      <c r="BK18" s="162"/>
      <c r="BL18" s="165"/>
      <c r="BM18" s="165"/>
      <c r="BN18" s="165"/>
      <c r="BO18" s="165"/>
      <c r="BP18" s="165"/>
      <c r="BQ18" s="165"/>
    </row>
    <row r="19" spans="5:69" ht="10.5" customHeight="1" x14ac:dyDescent="0.2">
      <c r="E19" s="119" t="s">
        <v>62</v>
      </c>
      <c r="F19" s="120"/>
      <c r="G19" s="120"/>
      <c r="H19" s="120"/>
      <c r="I19" s="120"/>
      <c r="J19" s="120"/>
      <c r="K19" s="120"/>
      <c r="L19" s="120"/>
      <c r="M19" s="120"/>
      <c r="N19" s="120"/>
      <c r="O19" s="120"/>
      <c r="P19" s="120"/>
      <c r="Q19" s="120"/>
      <c r="R19" s="120"/>
      <c r="S19" s="120"/>
      <c r="T19" s="120"/>
      <c r="U19" s="120"/>
      <c r="V19" s="120"/>
      <c r="W19" s="120"/>
      <c r="X19" s="120"/>
      <c r="Y19" s="120"/>
      <c r="Z19" s="121"/>
      <c r="AA19" s="101">
        <v>4000</v>
      </c>
      <c r="AB19" s="101"/>
      <c r="AC19" s="101"/>
      <c r="AD19" s="101"/>
      <c r="AE19" s="101"/>
      <c r="AF19" s="101"/>
      <c r="AG19" s="101"/>
      <c r="AH19" s="83" t="s">
        <v>34</v>
      </c>
      <c r="AI19" s="83"/>
      <c r="AJ19" s="83"/>
      <c r="AK19" s="83"/>
      <c r="AL19" s="126">
        <f t="shared" ref="AL19" si="1">BL19-BF19</f>
        <v>0</v>
      </c>
      <c r="AM19" s="126"/>
      <c r="AN19" s="126"/>
      <c r="AO19" s="126"/>
      <c r="AP19" s="99" t="s">
        <v>60</v>
      </c>
      <c r="AQ19" s="99"/>
      <c r="AR19" s="99"/>
      <c r="AS19" s="99"/>
      <c r="AT19" s="101">
        <f>AA19*AL19</f>
        <v>0</v>
      </c>
      <c r="AU19" s="101"/>
      <c r="AV19" s="101"/>
      <c r="AW19" s="101"/>
      <c r="AX19" s="101"/>
      <c r="AY19" s="101"/>
      <c r="AZ19" s="101"/>
      <c r="BA19" s="101"/>
      <c r="BB19" s="103" t="s">
        <v>31</v>
      </c>
      <c r="BC19" s="103"/>
      <c r="BD19" s="103"/>
      <c r="BE19" s="31"/>
      <c r="BF19" s="166"/>
      <c r="BG19" s="166"/>
      <c r="BH19" s="166"/>
      <c r="BI19" s="167"/>
      <c r="BJ19" s="167"/>
      <c r="BK19" s="167"/>
      <c r="BL19" s="169">
        <f>COUNTIF(ダブルス申込書!$B$7:$B$56,"3")</f>
        <v>0</v>
      </c>
      <c r="BM19" s="169"/>
      <c r="BN19" s="169"/>
      <c r="BO19" s="170"/>
      <c r="BP19" s="170"/>
      <c r="BQ19" s="170"/>
    </row>
    <row r="20" spans="5:69" ht="10.5" customHeight="1" x14ac:dyDescent="0.2">
      <c r="E20" s="137"/>
      <c r="F20" s="120"/>
      <c r="G20" s="120"/>
      <c r="H20" s="120"/>
      <c r="I20" s="120"/>
      <c r="J20" s="120"/>
      <c r="K20" s="120"/>
      <c r="L20" s="120"/>
      <c r="M20" s="120"/>
      <c r="N20" s="120"/>
      <c r="O20" s="120"/>
      <c r="P20" s="120"/>
      <c r="Q20" s="120"/>
      <c r="R20" s="120"/>
      <c r="S20" s="120"/>
      <c r="T20" s="120"/>
      <c r="U20" s="120"/>
      <c r="V20" s="120"/>
      <c r="W20" s="120"/>
      <c r="X20" s="120"/>
      <c r="Y20" s="120"/>
      <c r="Z20" s="121"/>
      <c r="AA20" s="101"/>
      <c r="AB20" s="101"/>
      <c r="AC20" s="101"/>
      <c r="AD20" s="101"/>
      <c r="AE20" s="101"/>
      <c r="AF20" s="101"/>
      <c r="AG20" s="101"/>
      <c r="AH20" s="83"/>
      <c r="AI20" s="83"/>
      <c r="AJ20" s="83"/>
      <c r="AK20" s="83"/>
      <c r="AL20" s="127"/>
      <c r="AM20" s="127"/>
      <c r="AN20" s="127"/>
      <c r="AO20" s="127"/>
      <c r="AP20" s="99"/>
      <c r="AQ20" s="99"/>
      <c r="AR20" s="99"/>
      <c r="AS20" s="99"/>
      <c r="AT20" s="102"/>
      <c r="AU20" s="102"/>
      <c r="AV20" s="102"/>
      <c r="AW20" s="102"/>
      <c r="AX20" s="102"/>
      <c r="AY20" s="102"/>
      <c r="AZ20" s="102"/>
      <c r="BA20" s="102"/>
      <c r="BB20" s="130"/>
      <c r="BC20" s="130"/>
      <c r="BD20" s="130"/>
      <c r="BE20" s="32"/>
      <c r="BF20" s="168"/>
      <c r="BG20" s="168"/>
      <c r="BH20" s="168"/>
      <c r="BI20" s="168"/>
      <c r="BJ20" s="168"/>
      <c r="BK20" s="168"/>
      <c r="BL20" s="159"/>
      <c r="BM20" s="159"/>
      <c r="BN20" s="159"/>
      <c r="BO20" s="159"/>
      <c r="BP20" s="159"/>
      <c r="BQ20" s="159"/>
    </row>
    <row r="21" spans="5:69" ht="10.5" customHeight="1" x14ac:dyDescent="0.2">
      <c r="E21" s="133" t="s">
        <v>61</v>
      </c>
      <c r="F21" s="134"/>
      <c r="G21" s="134"/>
      <c r="H21" s="134"/>
      <c r="I21" s="134"/>
      <c r="J21" s="134"/>
      <c r="K21" s="134"/>
      <c r="L21" s="134"/>
      <c r="M21" s="134"/>
      <c r="N21" s="134"/>
      <c r="O21" s="134"/>
      <c r="P21" s="134"/>
      <c r="Q21" s="134"/>
      <c r="R21" s="134"/>
      <c r="S21" s="134"/>
      <c r="T21" s="134"/>
      <c r="U21" s="134"/>
      <c r="V21" s="134"/>
      <c r="W21" s="134"/>
      <c r="X21" s="134"/>
      <c r="Y21" s="134"/>
      <c r="Z21" s="135"/>
      <c r="AA21" s="132">
        <v>4000</v>
      </c>
      <c r="AB21" s="132"/>
      <c r="AC21" s="132"/>
      <c r="AD21" s="132"/>
      <c r="AE21" s="132"/>
      <c r="AF21" s="132"/>
      <c r="AG21" s="132"/>
      <c r="AH21" s="136" t="s">
        <v>34</v>
      </c>
      <c r="AI21" s="136"/>
      <c r="AJ21" s="136"/>
      <c r="AK21" s="136"/>
      <c r="AL21" s="126">
        <f t="shared" ref="AL21" si="2">BL21-BF21</f>
        <v>0</v>
      </c>
      <c r="AM21" s="126"/>
      <c r="AN21" s="126"/>
      <c r="AO21" s="126"/>
      <c r="AP21" s="131" t="s">
        <v>60</v>
      </c>
      <c r="AQ21" s="131"/>
      <c r="AR21" s="131"/>
      <c r="AS21" s="131"/>
      <c r="AT21" s="132">
        <f>AA21*AL21</f>
        <v>0</v>
      </c>
      <c r="AU21" s="132"/>
      <c r="AV21" s="132"/>
      <c r="AW21" s="132"/>
      <c r="AX21" s="132"/>
      <c r="AY21" s="132"/>
      <c r="AZ21" s="132"/>
      <c r="BA21" s="132"/>
      <c r="BB21" s="128" t="s">
        <v>31</v>
      </c>
      <c r="BC21" s="128"/>
      <c r="BD21" s="128"/>
      <c r="BE21" s="33"/>
      <c r="BF21" s="166"/>
      <c r="BG21" s="166"/>
      <c r="BH21" s="166"/>
      <c r="BI21" s="167"/>
      <c r="BJ21" s="167"/>
      <c r="BK21" s="167"/>
      <c r="BL21" s="163">
        <f>COUNTIF(ダブルス申込書!$B$7:$B$56,"4")</f>
        <v>0</v>
      </c>
      <c r="BM21" s="163"/>
      <c r="BN21" s="163"/>
      <c r="BO21" s="164"/>
      <c r="BP21" s="164"/>
      <c r="BQ21" s="164"/>
    </row>
    <row r="22" spans="5:69" ht="10.5" customHeight="1" x14ac:dyDescent="0.2">
      <c r="E22" s="122"/>
      <c r="F22" s="123"/>
      <c r="G22" s="123"/>
      <c r="H22" s="123"/>
      <c r="I22" s="123"/>
      <c r="J22" s="123"/>
      <c r="K22" s="123"/>
      <c r="L22" s="123"/>
      <c r="M22" s="123"/>
      <c r="N22" s="123"/>
      <c r="O22" s="123"/>
      <c r="P22" s="123"/>
      <c r="Q22" s="123"/>
      <c r="R22" s="123"/>
      <c r="S22" s="123"/>
      <c r="T22" s="123"/>
      <c r="U22" s="123"/>
      <c r="V22" s="123"/>
      <c r="W22" s="123"/>
      <c r="X22" s="123"/>
      <c r="Y22" s="123"/>
      <c r="Z22" s="124"/>
      <c r="AA22" s="102"/>
      <c r="AB22" s="102"/>
      <c r="AC22" s="102"/>
      <c r="AD22" s="102"/>
      <c r="AE22" s="102"/>
      <c r="AF22" s="102"/>
      <c r="AG22" s="102"/>
      <c r="AH22" s="125"/>
      <c r="AI22" s="125"/>
      <c r="AJ22" s="125"/>
      <c r="AK22" s="125"/>
      <c r="AL22" s="127"/>
      <c r="AM22" s="127"/>
      <c r="AN22" s="127"/>
      <c r="AO22" s="127"/>
      <c r="AP22" s="100"/>
      <c r="AQ22" s="100"/>
      <c r="AR22" s="100"/>
      <c r="AS22" s="100"/>
      <c r="AT22" s="102"/>
      <c r="AU22" s="102"/>
      <c r="AV22" s="102"/>
      <c r="AW22" s="102"/>
      <c r="AX22" s="102"/>
      <c r="AY22" s="102"/>
      <c r="AZ22" s="102"/>
      <c r="BA22" s="102"/>
      <c r="BB22" s="130"/>
      <c r="BC22" s="130"/>
      <c r="BD22" s="130"/>
      <c r="BE22" s="32"/>
      <c r="BF22" s="168"/>
      <c r="BG22" s="168"/>
      <c r="BH22" s="168"/>
      <c r="BI22" s="168"/>
      <c r="BJ22" s="168"/>
      <c r="BK22" s="168"/>
      <c r="BL22" s="165"/>
      <c r="BM22" s="165"/>
      <c r="BN22" s="165"/>
      <c r="BO22" s="165"/>
      <c r="BP22" s="165"/>
      <c r="BQ22" s="165"/>
    </row>
    <row r="23" spans="5:69" ht="10.5" customHeight="1" x14ac:dyDescent="0.2">
      <c r="E23" s="119" t="s">
        <v>59</v>
      </c>
      <c r="F23" s="120"/>
      <c r="G23" s="120"/>
      <c r="H23" s="120"/>
      <c r="I23" s="120"/>
      <c r="J23" s="120"/>
      <c r="K23" s="120"/>
      <c r="L23" s="120"/>
      <c r="M23" s="120"/>
      <c r="N23" s="120"/>
      <c r="O23" s="120"/>
      <c r="P23" s="120"/>
      <c r="Q23" s="120"/>
      <c r="R23" s="120"/>
      <c r="S23" s="120"/>
      <c r="T23" s="120"/>
      <c r="U23" s="120"/>
      <c r="V23" s="120"/>
      <c r="W23" s="120"/>
      <c r="X23" s="120"/>
      <c r="Y23" s="120"/>
      <c r="Z23" s="121"/>
      <c r="AA23" s="132">
        <v>3000</v>
      </c>
      <c r="AB23" s="132"/>
      <c r="AC23" s="132"/>
      <c r="AD23" s="132"/>
      <c r="AE23" s="132"/>
      <c r="AF23" s="132"/>
      <c r="AG23" s="132"/>
      <c r="AH23" s="83" t="s">
        <v>34</v>
      </c>
      <c r="AI23" s="83"/>
      <c r="AJ23" s="83"/>
      <c r="AK23" s="83"/>
      <c r="AL23" s="126">
        <f t="shared" ref="AL23" si="3">BL23-BF23</f>
        <v>0</v>
      </c>
      <c r="AM23" s="126"/>
      <c r="AN23" s="126"/>
      <c r="AO23" s="126"/>
      <c r="AP23" s="99" t="s">
        <v>33</v>
      </c>
      <c r="AQ23" s="99"/>
      <c r="AR23" s="99"/>
      <c r="AS23" s="99"/>
      <c r="AT23" s="132">
        <f>AA23*AL23</f>
        <v>0</v>
      </c>
      <c r="AU23" s="132"/>
      <c r="AV23" s="132"/>
      <c r="AW23" s="132"/>
      <c r="AX23" s="132"/>
      <c r="AY23" s="132"/>
      <c r="AZ23" s="132"/>
      <c r="BA23" s="132"/>
      <c r="BB23" s="128" t="s">
        <v>31</v>
      </c>
      <c r="BC23" s="129"/>
      <c r="BD23" s="129"/>
      <c r="BE23" s="30"/>
      <c r="BF23" s="166"/>
      <c r="BG23" s="166"/>
      <c r="BH23" s="166"/>
      <c r="BI23" s="167"/>
      <c r="BJ23" s="167"/>
      <c r="BK23" s="167"/>
      <c r="BL23" s="169">
        <f>COUNTIF(シングルス申込書!$B$7:$B$56,"5")</f>
        <v>0</v>
      </c>
      <c r="BM23" s="169"/>
      <c r="BN23" s="169"/>
      <c r="BO23" s="170"/>
      <c r="BP23" s="170"/>
      <c r="BQ23" s="170"/>
    </row>
    <row r="24" spans="5:69" ht="10.5" customHeight="1" x14ac:dyDescent="0.2">
      <c r="E24" s="137"/>
      <c r="F24" s="120"/>
      <c r="G24" s="120"/>
      <c r="H24" s="120"/>
      <c r="I24" s="120"/>
      <c r="J24" s="120"/>
      <c r="K24" s="120"/>
      <c r="L24" s="120"/>
      <c r="M24" s="120"/>
      <c r="N24" s="120"/>
      <c r="O24" s="120"/>
      <c r="P24" s="120"/>
      <c r="Q24" s="120"/>
      <c r="R24" s="120"/>
      <c r="S24" s="120"/>
      <c r="T24" s="120"/>
      <c r="U24" s="120"/>
      <c r="V24" s="120"/>
      <c r="W24" s="120"/>
      <c r="X24" s="120"/>
      <c r="Y24" s="120"/>
      <c r="Z24" s="121"/>
      <c r="AA24" s="102"/>
      <c r="AB24" s="102"/>
      <c r="AC24" s="102"/>
      <c r="AD24" s="102"/>
      <c r="AE24" s="102"/>
      <c r="AF24" s="102"/>
      <c r="AG24" s="102"/>
      <c r="AH24" s="83"/>
      <c r="AI24" s="83"/>
      <c r="AJ24" s="83"/>
      <c r="AK24" s="83"/>
      <c r="AL24" s="127"/>
      <c r="AM24" s="127"/>
      <c r="AN24" s="127"/>
      <c r="AO24" s="127"/>
      <c r="AP24" s="99"/>
      <c r="AQ24" s="99"/>
      <c r="AR24" s="99"/>
      <c r="AS24" s="99"/>
      <c r="AT24" s="102"/>
      <c r="AU24" s="102"/>
      <c r="AV24" s="102"/>
      <c r="AW24" s="102"/>
      <c r="AX24" s="102"/>
      <c r="AY24" s="102"/>
      <c r="AZ24" s="102"/>
      <c r="BA24" s="102"/>
      <c r="BB24" s="105"/>
      <c r="BC24" s="105"/>
      <c r="BD24" s="105"/>
      <c r="BE24" s="29"/>
      <c r="BF24" s="168"/>
      <c r="BG24" s="168"/>
      <c r="BH24" s="168"/>
      <c r="BI24" s="168"/>
      <c r="BJ24" s="168"/>
      <c r="BK24" s="168"/>
      <c r="BL24" s="159"/>
      <c r="BM24" s="159"/>
      <c r="BN24" s="159"/>
      <c r="BO24" s="159"/>
      <c r="BP24" s="159"/>
      <c r="BQ24" s="159"/>
    </row>
    <row r="25" spans="5:69" ht="10.5" customHeight="1" x14ac:dyDescent="0.2">
      <c r="E25" s="133" t="s">
        <v>58</v>
      </c>
      <c r="F25" s="134"/>
      <c r="G25" s="134"/>
      <c r="H25" s="134"/>
      <c r="I25" s="134"/>
      <c r="J25" s="134"/>
      <c r="K25" s="134"/>
      <c r="L25" s="134"/>
      <c r="M25" s="134"/>
      <c r="N25" s="134"/>
      <c r="O25" s="134"/>
      <c r="P25" s="134"/>
      <c r="Q25" s="134"/>
      <c r="R25" s="134"/>
      <c r="S25" s="134"/>
      <c r="T25" s="134"/>
      <c r="U25" s="134"/>
      <c r="V25" s="134"/>
      <c r="W25" s="134"/>
      <c r="X25" s="134"/>
      <c r="Y25" s="134"/>
      <c r="Z25" s="135"/>
      <c r="AA25" s="132">
        <v>3000</v>
      </c>
      <c r="AB25" s="132"/>
      <c r="AC25" s="132"/>
      <c r="AD25" s="132"/>
      <c r="AE25" s="132"/>
      <c r="AF25" s="132"/>
      <c r="AG25" s="132"/>
      <c r="AH25" s="136" t="s">
        <v>34</v>
      </c>
      <c r="AI25" s="136"/>
      <c r="AJ25" s="136"/>
      <c r="AK25" s="136"/>
      <c r="AL25" s="126">
        <f t="shared" ref="AL25" si="4">BL25-BF25</f>
        <v>0</v>
      </c>
      <c r="AM25" s="126"/>
      <c r="AN25" s="126"/>
      <c r="AO25" s="126"/>
      <c r="AP25" s="131" t="s">
        <v>33</v>
      </c>
      <c r="AQ25" s="131"/>
      <c r="AR25" s="131"/>
      <c r="AS25" s="131"/>
      <c r="AT25" s="132">
        <f>AA25*AL25</f>
        <v>0</v>
      </c>
      <c r="AU25" s="132"/>
      <c r="AV25" s="132"/>
      <c r="AW25" s="132"/>
      <c r="AX25" s="132"/>
      <c r="AY25" s="132"/>
      <c r="AZ25" s="132"/>
      <c r="BA25" s="132"/>
      <c r="BB25" s="128" t="s">
        <v>31</v>
      </c>
      <c r="BC25" s="128"/>
      <c r="BD25" s="128"/>
      <c r="BE25" s="30"/>
      <c r="BF25" s="166"/>
      <c r="BG25" s="166"/>
      <c r="BH25" s="166"/>
      <c r="BI25" s="167"/>
      <c r="BJ25" s="167"/>
      <c r="BK25" s="167"/>
      <c r="BL25" s="169">
        <f>COUNTIF(シングルス申込書!$B$7:$B$56,"6")</f>
        <v>0</v>
      </c>
      <c r="BM25" s="169"/>
      <c r="BN25" s="169"/>
      <c r="BO25" s="170"/>
      <c r="BP25" s="170"/>
      <c r="BQ25" s="170"/>
    </row>
    <row r="26" spans="5:69" ht="10.5" customHeight="1" x14ac:dyDescent="0.2">
      <c r="E26" s="122"/>
      <c r="F26" s="123"/>
      <c r="G26" s="123"/>
      <c r="H26" s="123"/>
      <c r="I26" s="123"/>
      <c r="J26" s="123"/>
      <c r="K26" s="123"/>
      <c r="L26" s="123"/>
      <c r="M26" s="123"/>
      <c r="N26" s="123"/>
      <c r="O26" s="123"/>
      <c r="P26" s="123"/>
      <c r="Q26" s="123"/>
      <c r="R26" s="123"/>
      <c r="S26" s="123"/>
      <c r="T26" s="123"/>
      <c r="U26" s="123"/>
      <c r="V26" s="123"/>
      <c r="W26" s="123"/>
      <c r="X26" s="123"/>
      <c r="Y26" s="123"/>
      <c r="Z26" s="124"/>
      <c r="AA26" s="102"/>
      <c r="AB26" s="102"/>
      <c r="AC26" s="102"/>
      <c r="AD26" s="102"/>
      <c r="AE26" s="102"/>
      <c r="AF26" s="102"/>
      <c r="AG26" s="102"/>
      <c r="AH26" s="125"/>
      <c r="AI26" s="125"/>
      <c r="AJ26" s="125"/>
      <c r="AK26" s="125"/>
      <c r="AL26" s="127"/>
      <c r="AM26" s="127"/>
      <c r="AN26" s="127"/>
      <c r="AO26" s="127"/>
      <c r="AP26" s="100"/>
      <c r="AQ26" s="100"/>
      <c r="AR26" s="100"/>
      <c r="AS26" s="100"/>
      <c r="AT26" s="102"/>
      <c r="AU26" s="102"/>
      <c r="AV26" s="102"/>
      <c r="AW26" s="102"/>
      <c r="AX26" s="102"/>
      <c r="AY26" s="102"/>
      <c r="AZ26" s="102"/>
      <c r="BA26" s="102"/>
      <c r="BB26" s="130"/>
      <c r="BC26" s="130"/>
      <c r="BD26" s="130"/>
      <c r="BE26" s="29"/>
      <c r="BF26" s="168"/>
      <c r="BG26" s="168"/>
      <c r="BH26" s="168"/>
      <c r="BI26" s="168"/>
      <c r="BJ26" s="168"/>
      <c r="BK26" s="168"/>
      <c r="BL26" s="165"/>
      <c r="BM26" s="165"/>
      <c r="BN26" s="165"/>
      <c r="BO26" s="165"/>
      <c r="BP26" s="165"/>
      <c r="BQ26" s="165"/>
    </row>
    <row r="27" spans="5:69" ht="10.5" customHeight="1" x14ac:dyDescent="0.2">
      <c r="E27" s="119" t="s">
        <v>57</v>
      </c>
      <c r="F27" s="120"/>
      <c r="G27" s="120"/>
      <c r="H27" s="120"/>
      <c r="I27" s="120"/>
      <c r="J27" s="120"/>
      <c r="K27" s="120"/>
      <c r="L27" s="120"/>
      <c r="M27" s="120"/>
      <c r="N27" s="120"/>
      <c r="O27" s="120"/>
      <c r="P27" s="120"/>
      <c r="Q27" s="120"/>
      <c r="R27" s="120"/>
      <c r="S27" s="120"/>
      <c r="T27" s="120"/>
      <c r="U27" s="120"/>
      <c r="V27" s="120"/>
      <c r="W27" s="120"/>
      <c r="X27" s="120"/>
      <c r="Y27" s="120"/>
      <c r="Z27" s="121"/>
      <c r="AA27" s="132">
        <v>3000</v>
      </c>
      <c r="AB27" s="132"/>
      <c r="AC27" s="132"/>
      <c r="AD27" s="132"/>
      <c r="AE27" s="132"/>
      <c r="AF27" s="132"/>
      <c r="AG27" s="132"/>
      <c r="AH27" s="83" t="s">
        <v>34</v>
      </c>
      <c r="AI27" s="83"/>
      <c r="AJ27" s="83"/>
      <c r="AK27" s="83"/>
      <c r="AL27" s="126">
        <f t="shared" ref="AL27" si="5">BL27-BF27</f>
        <v>0</v>
      </c>
      <c r="AM27" s="126"/>
      <c r="AN27" s="126"/>
      <c r="AO27" s="126"/>
      <c r="AP27" s="99" t="s">
        <v>33</v>
      </c>
      <c r="AQ27" s="99"/>
      <c r="AR27" s="99"/>
      <c r="AS27" s="99"/>
      <c r="AT27" s="132">
        <f>AA27*AL27</f>
        <v>0</v>
      </c>
      <c r="AU27" s="132"/>
      <c r="AV27" s="132"/>
      <c r="AW27" s="132"/>
      <c r="AX27" s="132"/>
      <c r="AY27" s="132"/>
      <c r="AZ27" s="132"/>
      <c r="BA27" s="132"/>
      <c r="BB27" s="128" t="s">
        <v>31</v>
      </c>
      <c r="BC27" s="128"/>
      <c r="BD27" s="128"/>
      <c r="BE27" s="30"/>
      <c r="BF27" s="166"/>
      <c r="BG27" s="166"/>
      <c r="BH27" s="166"/>
      <c r="BI27" s="167"/>
      <c r="BJ27" s="167"/>
      <c r="BK27" s="167"/>
      <c r="BL27" s="169">
        <f>COUNTIF(シングルス申込書!$B$7:$B$56,"7")</f>
        <v>0</v>
      </c>
      <c r="BM27" s="169"/>
      <c r="BN27" s="169"/>
      <c r="BO27" s="170"/>
      <c r="BP27" s="170"/>
      <c r="BQ27" s="170"/>
    </row>
    <row r="28" spans="5:69" ht="10.5" customHeight="1" x14ac:dyDescent="0.2">
      <c r="E28" s="137"/>
      <c r="F28" s="120"/>
      <c r="G28" s="120"/>
      <c r="H28" s="120"/>
      <c r="I28" s="120"/>
      <c r="J28" s="120"/>
      <c r="K28" s="120"/>
      <c r="L28" s="120"/>
      <c r="M28" s="120"/>
      <c r="N28" s="120"/>
      <c r="O28" s="120"/>
      <c r="P28" s="120"/>
      <c r="Q28" s="120"/>
      <c r="R28" s="120"/>
      <c r="S28" s="120"/>
      <c r="T28" s="120"/>
      <c r="U28" s="120"/>
      <c r="V28" s="120"/>
      <c r="W28" s="120"/>
      <c r="X28" s="120"/>
      <c r="Y28" s="120"/>
      <c r="Z28" s="121"/>
      <c r="AA28" s="102"/>
      <c r="AB28" s="102"/>
      <c r="AC28" s="102"/>
      <c r="AD28" s="102"/>
      <c r="AE28" s="102"/>
      <c r="AF28" s="102"/>
      <c r="AG28" s="102"/>
      <c r="AH28" s="83"/>
      <c r="AI28" s="83"/>
      <c r="AJ28" s="83"/>
      <c r="AK28" s="83"/>
      <c r="AL28" s="127"/>
      <c r="AM28" s="127"/>
      <c r="AN28" s="127"/>
      <c r="AO28" s="127"/>
      <c r="AP28" s="99"/>
      <c r="AQ28" s="99"/>
      <c r="AR28" s="99"/>
      <c r="AS28" s="99"/>
      <c r="AT28" s="102"/>
      <c r="AU28" s="102"/>
      <c r="AV28" s="102"/>
      <c r="AW28" s="102"/>
      <c r="AX28" s="102"/>
      <c r="AY28" s="102"/>
      <c r="AZ28" s="102"/>
      <c r="BA28" s="102"/>
      <c r="BB28" s="130"/>
      <c r="BC28" s="130"/>
      <c r="BD28" s="130"/>
      <c r="BE28" s="29"/>
      <c r="BF28" s="168"/>
      <c r="BG28" s="168"/>
      <c r="BH28" s="168"/>
      <c r="BI28" s="168"/>
      <c r="BJ28" s="168"/>
      <c r="BK28" s="168"/>
      <c r="BL28" s="159"/>
      <c r="BM28" s="159"/>
      <c r="BN28" s="159"/>
      <c r="BO28" s="159"/>
      <c r="BP28" s="159"/>
      <c r="BQ28" s="159"/>
    </row>
    <row r="29" spans="5:69" ht="10.5" customHeight="1" x14ac:dyDescent="0.2">
      <c r="E29" s="133" t="s">
        <v>56</v>
      </c>
      <c r="F29" s="134"/>
      <c r="G29" s="134"/>
      <c r="H29" s="134"/>
      <c r="I29" s="134"/>
      <c r="J29" s="134"/>
      <c r="K29" s="134"/>
      <c r="L29" s="134"/>
      <c r="M29" s="134"/>
      <c r="N29" s="134"/>
      <c r="O29" s="134"/>
      <c r="P29" s="134"/>
      <c r="Q29" s="134"/>
      <c r="R29" s="134"/>
      <c r="S29" s="134"/>
      <c r="T29" s="134"/>
      <c r="U29" s="134"/>
      <c r="V29" s="134"/>
      <c r="W29" s="134"/>
      <c r="X29" s="134"/>
      <c r="Y29" s="134"/>
      <c r="Z29" s="135"/>
      <c r="AA29" s="132">
        <v>3000</v>
      </c>
      <c r="AB29" s="132"/>
      <c r="AC29" s="132"/>
      <c r="AD29" s="132"/>
      <c r="AE29" s="132"/>
      <c r="AF29" s="132"/>
      <c r="AG29" s="132"/>
      <c r="AH29" s="136" t="s">
        <v>34</v>
      </c>
      <c r="AI29" s="136"/>
      <c r="AJ29" s="136"/>
      <c r="AK29" s="136"/>
      <c r="AL29" s="126">
        <f t="shared" ref="AL29" si="6">BL29-BF29</f>
        <v>0</v>
      </c>
      <c r="AM29" s="126"/>
      <c r="AN29" s="126"/>
      <c r="AO29" s="126"/>
      <c r="AP29" s="131" t="s">
        <v>33</v>
      </c>
      <c r="AQ29" s="131"/>
      <c r="AR29" s="131"/>
      <c r="AS29" s="131"/>
      <c r="AT29" s="132">
        <f>AA29*AL29</f>
        <v>0</v>
      </c>
      <c r="AU29" s="132"/>
      <c r="AV29" s="132"/>
      <c r="AW29" s="132"/>
      <c r="AX29" s="132"/>
      <c r="AY29" s="132"/>
      <c r="AZ29" s="132"/>
      <c r="BA29" s="132"/>
      <c r="BB29" s="128" t="s">
        <v>31</v>
      </c>
      <c r="BC29" s="128"/>
      <c r="BD29" s="128"/>
      <c r="BE29" s="30"/>
      <c r="BF29" s="166"/>
      <c r="BG29" s="166"/>
      <c r="BH29" s="166"/>
      <c r="BI29" s="167"/>
      <c r="BJ29" s="167"/>
      <c r="BK29" s="167"/>
      <c r="BL29" s="169">
        <f>COUNTIF(シングルス申込書!$B$7:$B$56,"8")</f>
        <v>0</v>
      </c>
      <c r="BM29" s="169"/>
      <c r="BN29" s="169"/>
      <c r="BO29" s="170"/>
      <c r="BP29" s="170"/>
      <c r="BQ29" s="170"/>
    </row>
    <row r="30" spans="5:69" ht="10.5" customHeight="1" x14ac:dyDescent="0.2">
      <c r="E30" s="122"/>
      <c r="F30" s="123"/>
      <c r="G30" s="123"/>
      <c r="H30" s="123"/>
      <c r="I30" s="123"/>
      <c r="J30" s="123"/>
      <c r="K30" s="123"/>
      <c r="L30" s="123"/>
      <c r="M30" s="123"/>
      <c r="N30" s="123"/>
      <c r="O30" s="123"/>
      <c r="P30" s="123"/>
      <c r="Q30" s="123"/>
      <c r="R30" s="123"/>
      <c r="S30" s="123"/>
      <c r="T30" s="123"/>
      <c r="U30" s="123"/>
      <c r="V30" s="123"/>
      <c r="W30" s="123"/>
      <c r="X30" s="123"/>
      <c r="Y30" s="123"/>
      <c r="Z30" s="124"/>
      <c r="AA30" s="102"/>
      <c r="AB30" s="102"/>
      <c r="AC30" s="102"/>
      <c r="AD30" s="102"/>
      <c r="AE30" s="102"/>
      <c r="AF30" s="102"/>
      <c r="AG30" s="102"/>
      <c r="AH30" s="125"/>
      <c r="AI30" s="125"/>
      <c r="AJ30" s="125"/>
      <c r="AK30" s="125"/>
      <c r="AL30" s="127"/>
      <c r="AM30" s="127"/>
      <c r="AN30" s="127"/>
      <c r="AO30" s="127"/>
      <c r="AP30" s="100"/>
      <c r="AQ30" s="100"/>
      <c r="AR30" s="100"/>
      <c r="AS30" s="100"/>
      <c r="AT30" s="102"/>
      <c r="AU30" s="102"/>
      <c r="AV30" s="102"/>
      <c r="AW30" s="102"/>
      <c r="AX30" s="102"/>
      <c r="AY30" s="102"/>
      <c r="AZ30" s="102"/>
      <c r="BA30" s="102"/>
      <c r="BB30" s="130"/>
      <c r="BC30" s="130"/>
      <c r="BD30" s="130"/>
      <c r="BE30" s="29"/>
      <c r="BF30" s="168"/>
      <c r="BG30" s="168"/>
      <c r="BH30" s="168"/>
      <c r="BI30" s="168"/>
      <c r="BJ30" s="168"/>
      <c r="BK30" s="168"/>
      <c r="BL30" s="159"/>
      <c r="BM30" s="159"/>
      <c r="BN30" s="159"/>
      <c r="BO30" s="159"/>
      <c r="BP30" s="159"/>
      <c r="BQ30" s="159"/>
    </row>
    <row r="31" spans="5:69" ht="10.5" customHeight="1" x14ac:dyDescent="0.2">
      <c r="E31" s="133" t="s">
        <v>55</v>
      </c>
      <c r="F31" s="134"/>
      <c r="G31" s="134"/>
      <c r="H31" s="134"/>
      <c r="I31" s="134"/>
      <c r="J31" s="134"/>
      <c r="K31" s="134"/>
      <c r="L31" s="134"/>
      <c r="M31" s="134"/>
      <c r="N31" s="134"/>
      <c r="O31" s="134"/>
      <c r="P31" s="134"/>
      <c r="Q31" s="134"/>
      <c r="R31" s="134"/>
      <c r="S31" s="134"/>
      <c r="T31" s="134"/>
      <c r="U31" s="134"/>
      <c r="V31" s="134"/>
      <c r="W31" s="134"/>
      <c r="X31" s="134"/>
      <c r="Y31" s="134"/>
      <c r="Z31" s="135"/>
      <c r="AA31" s="132">
        <v>3000</v>
      </c>
      <c r="AB31" s="132"/>
      <c r="AC31" s="132"/>
      <c r="AD31" s="132"/>
      <c r="AE31" s="132"/>
      <c r="AF31" s="132"/>
      <c r="AG31" s="132"/>
      <c r="AH31" s="136" t="s">
        <v>34</v>
      </c>
      <c r="AI31" s="136"/>
      <c r="AJ31" s="136"/>
      <c r="AK31" s="136"/>
      <c r="AL31" s="126">
        <f t="shared" ref="AL31" si="7">BL31-BF31</f>
        <v>0</v>
      </c>
      <c r="AM31" s="126"/>
      <c r="AN31" s="126"/>
      <c r="AO31" s="126"/>
      <c r="AP31" s="131" t="s">
        <v>33</v>
      </c>
      <c r="AQ31" s="131"/>
      <c r="AR31" s="131"/>
      <c r="AS31" s="131"/>
      <c r="AT31" s="132">
        <f>AA31*AL31</f>
        <v>0</v>
      </c>
      <c r="AU31" s="132"/>
      <c r="AV31" s="132"/>
      <c r="AW31" s="132"/>
      <c r="AX31" s="132"/>
      <c r="AY31" s="132"/>
      <c r="AZ31" s="132"/>
      <c r="BA31" s="132"/>
      <c r="BB31" s="128" t="s">
        <v>31</v>
      </c>
      <c r="BC31" s="128"/>
      <c r="BD31" s="128"/>
      <c r="BE31" s="30"/>
      <c r="BF31" s="166"/>
      <c r="BG31" s="166"/>
      <c r="BH31" s="166"/>
      <c r="BI31" s="167"/>
      <c r="BJ31" s="167"/>
      <c r="BK31" s="167"/>
      <c r="BL31" s="169">
        <f>COUNTIF(シングルス申込書!$B$7:$B$56,"9")</f>
        <v>0</v>
      </c>
      <c r="BM31" s="169"/>
      <c r="BN31" s="169"/>
      <c r="BO31" s="170"/>
      <c r="BP31" s="170"/>
      <c r="BQ31" s="170"/>
    </row>
    <row r="32" spans="5:69" ht="10.5" customHeight="1" x14ac:dyDescent="0.2">
      <c r="E32" s="122"/>
      <c r="F32" s="123"/>
      <c r="G32" s="123"/>
      <c r="H32" s="123"/>
      <c r="I32" s="123"/>
      <c r="J32" s="123"/>
      <c r="K32" s="123"/>
      <c r="L32" s="123"/>
      <c r="M32" s="123"/>
      <c r="N32" s="123"/>
      <c r="O32" s="123"/>
      <c r="P32" s="123"/>
      <c r="Q32" s="123"/>
      <c r="R32" s="123"/>
      <c r="S32" s="123"/>
      <c r="T32" s="123"/>
      <c r="U32" s="123"/>
      <c r="V32" s="123"/>
      <c r="W32" s="123"/>
      <c r="X32" s="123"/>
      <c r="Y32" s="123"/>
      <c r="Z32" s="124"/>
      <c r="AA32" s="102"/>
      <c r="AB32" s="102"/>
      <c r="AC32" s="102"/>
      <c r="AD32" s="102"/>
      <c r="AE32" s="102"/>
      <c r="AF32" s="102"/>
      <c r="AG32" s="102"/>
      <c r="AH32" s="125"/>
      <c r="AI32" s="125"/>
      <c r="AJ32" s="125"/>
      <c r="AK32" s="125"/>
      <c r="AL32" s="127"/>
      <c r="AM32" s="127"/>
      <c r="AN32" s="127"/>
      <c r="AO32" s="127"/>
      <c r="AP32" s="100"/>
      <c r="AQ32" s="100"/>
      <c r="AR32" s="100"/>
      <c r="AS32" s="100"/>
      <c r="AT32" s="102"/>
      <c r="AU32" s="102"/>
      <c r="AV32" s="102"/>
      <c r="AW32" s="102"/>
      <c r="AX32" s="102"/>
      <c r="AY32" s="102"/>
      <c r="AZ32" s="102"/>
      <c r="BA32" s="102"/>
      <c r="BB32" s="130"/>
      <c r="BC32" s="130"/>
      <c r="BD32" s="130"/>
      <c r="BE32" s="29"/>
      <c r="BF32" s="168"/>
      <c r="BG32" s="168"/>
      <c r="BH32" s="168"/>
      <c r="BI32" s="168"/>
      <c r="BJ32" s="168"/>
      <c r="BK32" s="168"/>
      <c r="BL32" s="159"/>
      <c r="BM32" s="159"/>
      <c r="BN32" s="159"/>
      <c r="BO32" s="159"/>
      <c r="BP32" s="159"/>
      <c r="BQ32" s="159"/>
    </row>
    <row r="33" spans="5:69" ht="10.5" customHeight="1" x14ac:dyDescent="0.2">
      <c r="E33" s="119" t="s">
        <v>54</v>
      </c>
      <c r="F33" s="120"/>
      <c r="G33" s="120"/>
      <c r="H33" s="120"/>
      <c r="I33" s="120"/>
      <c r="J33" s="120"/>
      <c r="K33" s="120"/>
      <c r="L33" s="120"/>
      <c r="M33" s="120"/>
      <c r="N33" s="120"/>
      <c r="O33" s="120"/>
      <c r="P33" s="120"/>
      <c r="Q33" s="120"/>
      <c r="R33" s="120"/>
      <c r="S33" s="120"/>
      <c r="T33" s="120"/>
      <c r="U33" s="120"/>
      <c r="V33" s="120"/>
      <c r="W33" s="120"/>
      <c r="X33" s="120"/>
      <c r="Y33" s="120"/>
      <c r="Z33" s="121"/>
      <c r="AA33" s="132">
        <v>3000</v>
      </c>
      <c r="AB33" s="132"/>
      <c r="AC33" s="132"/>
      <c r="AD33" s="132"/>
      <c r="AE33" s="132"/>
      <c r="AF33" s="132"/>
      <c r="AG33" s="132"/>
      <c r="AH33" s="83" t="s">
        <v>34</v>
      </c>
      <c r="AI33" s="83"/>
      <c r="AJ33" s="83"/>
      <c r="AK33" s="83"/>
      <c r="AL33" s="126">
        <f t="shared" ref="AL33" si="8">BL33-BF33</f>
        <v>0</v>
      </c>
      <c r="AM33" s="126"/>
      <c r="AN33" s="126"/>
      <c r="AO33" s="126"/>
      <c r="AP33" s="99" t="s">
        <v>33</v>
      </c>
      <c r="AQ33" s="99"/>
      <c r="AR33" s="99"/>
      <c r="AS33" s="99"/>
      <c r="AT33" s="132">
        <f>AA33*AL33</f>
        <v>0</v>
      </c>
      <c r="AU33" s="132"/>
      <c r="AV33" s="132"/>
      <c r="AW33" s="132"/>
      <c r="AX33" s="132"/>
      <c r="AY33" s="132"/>
      <c r="AZ33" s="132"/>
      <c r="BA33" s="132"/>
      <c r="BB33" s="128" t="s">
        <v>31</v>
      </c>
      <c r="BC33" s="128"/>
      <c r="BD33" s="128"/>
      <c r="BE33" s="30"/>
      <c r="BF33" s="166"/>
      <c r="BG33" s="166"/>
      <c r="BH33" s="166"/>
      <c r="BI33" s="167"/>
      <c r="BJ33" s="167"/>
      <c r="BK33" s="167"/>
      <c r="BL33" s="163">
        <f>COUNTIF(シングルス申込書!$B$7:$B$56,"10")</f>
        <v>0</v>
      </c>
      <c r="BM33" s="163"/>
      <c r="BN33" s="163"/>
      <c r="BO33" s="164"/>
      <c r="BP33" s="164"/>
      <c r="BQ33" s="164"/>
    </row>
    <row r="34" spans="5:69" ht="10.5" customHeight="1" x14ac:dyDescent="0.2">
      <c r="E34" s="137"/>
      <c r="F34" s="120"/>
      <c r="G34" s="120"/>
      <c r="H34" s="120"/>
      <c r="I34" s="120"/>
      <c r="J34" s="120"/>
      <c r="K34" s="120"/>
      <c r="L34" s="120"/>
      <c r="M34" s="120"/>
      <c r="N34" s="120"/>
      <c r="O34" s="120"/>
      <c r="P34" s="120"/>
      <c r="Q34" s="120"/>
      <c r="R34" s="120"/>
      <c r="S34" s="120"/>
      <c r="T34" s="120"/>
      <c r="U34" s="120"/>
      <c r="V34" s="120"/>
      <c r="W34" s="120"/>
      <c r="X34" s="120"/>
      <c r="Y34" s="120"/>
      <c r="Z34" s="121"/>
      <c r="AA34" s="102"/>
      <c r="AB34" s="102"/>
      <c r="AC34" s="102"/>
      <c r="AD34" s="102"/>
      <c r="AE34" s="102"/>
      <c r="AF34" s="102"/>
      <c r="AG34" s="102"/>
      <c r="AH34" s="83"/>
      <c r="AI34" s="83"/>
      <c r="AJ34" s="83"/>
      <c r="AK34" s="83"/>
      <c r="AL34" s="127"/>
      <c r="AM34" s="127"/>
      <c r="AN34" s="127"/>
      <c r="AO34" s="127"/>
      <c r="AP34" s="99"/>
      <c r="AQ34" s="99"/>
      <c r="AR34" s="99"/>
      <c r="AS34" s="99"/>
      <c r="AT34" s="102"/>
      <c r="AU34" s="102"/>
      <c r="AV34" s="102"/>
      <c r="AW34" s="102"/>
      <c r="AX34" s="102"/>
      <c r="AY34" s="102"/>
      <c r="AZ34" s="102"/>
      <c r="BA34" s="102"/>
      <c r="BB34" s="130"/>
      <c r="BC34" s="130"/>
      <c r="BD34" s="130"/>
      <c r="BE34" s="29"/>
      <c r="BF34" s="168"/>
      <c r="BG34" s="168"/>
      <c r="BH34" s="168"/>
      <c r="BI34" s="168"/>
      <c r="BJ34" s="168"/>
      <c r="BK34" s="168"/>
      <c r="BL34" s="159"/>
      <c r="BM34" s="159"/>
      <c r="BN34" s="159"/>
      <c r="BO34" s="159"/>
      <c r="BP34" s="159"/>
      <c r="BQ34" s="159"/>
    </row>
    <row r="35" spans="5:69" ht="10.5" customHeight="1" x14ac:dyDescent="0.2">
      <c r="E35" s="133" t="s">
        <v>53</v>
      </c>
      <c r="F35" s="134"/>
      <c r="G35" s="134"/>
      <c r="H35" s="134"/>
      <c r="I35" s="134"/>
      <c r="J35" s="134"/>
      <c r="K35" s="134"/>
      <c r="L35" s="134"/>
      <c r="M35" s="134"/>
      <c r="N35" s="134"/>
      <c r="O35" s="134"/>
      <c r="P35" s="134"/>
      <c r="Q35" s="134"/>
      <c r="R35" s="134"/>
      <c r="S35" s="134"/>
      <c r="T35" s="134"/>
      <c r="U35" s="134"/>
      <c r="V35" s="134"/>
      <c r="W35" s="134"/>
      <c r="X35" s="134"/>
      <c r="Y35" s="134"/>
      <c r="Z35" s="135"/>
      <c r="AA35" s="132">
        <v>3000</v>
      </c>
      <c r="AB35" s="132"/>
      <c r="AC35" s="132"/>
      <c r="AD35" s="132"/>
      <c r="AE35" s="132"/>
      <c r="AF35" s="132"/>
      <c r="AG35" s="132"/>
      <c r="AH35" s="136" t="s">
        <v>34</v>
      </c>
      <c r="AI35" s="136"/>
      <c r="AJ35" s="136"/>
      <c r="AK35" s="136"/>
      <c r="AL35" s="126">
        <f t="shared" ref="AL35" si="9">BL35-BF35</f>
        <v>0</v>
      </c>
      <c r="AM35" s="126"/>
      <c r="AN35" s="126"/>
      <c r="AO35" s="126"/>
      <c r="AP35" s="131" t="s">
        <v>33</v>
      </c>
      <c r="AQ35" s="131"/>
      <c r="AR35" s="131"/>
      <c r="AS35" s="131"/>
      <c r="AT35" s="132">
        <f>AA35*AL35</f>
        <v>0</v>
      </c>
      <c r="AU35" s="132"/>
      <c r="AV35" s="132"/>
      <c r="AW35" s="132"/>
      <c r="AX35" s="132"/>
      <c r="AY35" s="132"/>
      <c r="AZ35" s="132"/>
      <c r="BA35" s="132"/>
      <c r="BB35" s="128" t="s">
        <v>31</v>
      </c>
      <c r="BC35" s="128"/>
      <c r="BD35" s="128"/>
      <c r="BE35" s="30"/>
      <c r="BF35" s="166"/>
      <c r="BG35" s="166"/>
      <c r="BH35" s="166"/>
      <c r="BI35" s="167"/>
      <c r="BJ35" s="167"/>
      <c r="BK35" s="167"/>
      <c r="BL35" s="163">
        <f>COUNTIF(シングルス申込書!$B$7:$B$56,"11")</f>
        <v>0</v>
      </c>
      <c r="BM35" s="163"/>
      <c r="BN35" s="163"/>
      <c r="BO35" s="164"/>
      <c r="BP35" s="164"/>
      <c r="BQ35" s="164"/>
    </row>
    <row r="36" spans="5:69" ht="10.5" customHeight="1" x14ac:dyDescent="0.2">
      <c r="E36" s="122"/>
      <c r="F36" s="123"/>
      <c r="G36" s="123"/>
      <c r="H36" s="123"/>
      <c r="I36" s="123"/>
      <c r="J36" s="123"/>
      <c r="K36" s="123"/>
      <c r="L36" s="123"/>
      <c r="M36" s="123"/>
      <c r="N36" s="123"/>
      <c r="O36" s="123"/>
      <c r="P36" s="123"/>
      <c r="Q36" s="123"/>
      <c r="R36" s="123"/>
      <c r="S36" s="123"/>
      <c r="T36" s="123"/>
      <c r="U36" s="123"/>
      <c r="V36" s="123"/>
      <c r="W36" s="123"/>
      <c r="X36" s="123"/>
      <c r="Y36" s="123"/>
      <c r="Z36" s="124"/>
      <c r="AA36" s="102"/>
      <c r="AB36" s="102"/>
      <c r="AC36" s="102"/>
      <c r="AD36" s="102"/>
      <c r="AE36" s="102"/>
      <c r="AF36" s="102"/>
      <c r="AG36" s="102"/>
      <c r="AH36" s="125"/>
      <c r="AI36" s="125"/>
      <c r="AJ36" s="125"/>
      <c r="AK36" s="125"/>
      <c r="AL36" s="127"/>
      <c r="AM36" s="127"/>
      <c r="AN36" s="127"/>
      <c r="AO36" s="127"/>
      <c r="AP36" s="100"/>
      <c r="AQ36" s="100"/>
      <c r="AR36" s="100"/>
      <c r="AS36" s="100"/>
      <c r="AT36" s="102"/>
      <c r="AU36" s="102"/>
      <c r="AV36" s="102"/>
      <c r="AW36" s="102"/>
      <c r="AX36" s="102"/>
      <c r="AY36" s="102"/>
      <c r="AZ36" s="102"/>
      <c r="BA36" s="102"/>
      <c r="BB36" s="130"/>
      <c r="BC36" s="130"/>
      <c r="BD36" s="130"/>
      <c r="BE36" s="29"/>
      <c r="BF36" s="168"/>
      <c r="BG36" s="168"/>
      <c r="BH36" s="168"/>
      <c r="BI36" s="168"/>
      <c r="BJ36" s="168"/>
      <c r="BK36" s="168"/>
      <c r="BL36" s="165"/>
      <c r="BM36" s="165"/>
      <c r="BN36" s="165"/>
      <c r="BO36" s="165"/>
      <c r="BP36" s="165"/>
      <c r="BQ36" s="165"/>
    </row>
    <row r="37" spans="5:69" ht="10.5" customHeight="1" x14ac:dyDescent="0.2">
      <c r="E37" s="133" t="s">
        <v>52</v>
      </c>
      <c r="F37" s="138"/>
      <c r="G37" s="138"/>
      <c r="H37" s="138"/>
      <c r="I37" s="138"/>
      <c r="J37" s="138"/>
      <c r="K37" s="138"/>
      <c r="L37" s="138"/>
      <c r="M37" s="138"/>
      <c r="N37" s="138"/>
      <c r="O37" s="138"/>
      <c r="P37" s="138"/>
      <c r="Q37" s="138"/>
      <c r="R37" s="138"/>
      <c r="S37" s="138"/>
      <c r="T37" s="138"/>
      <c r="U37" s="138"/>
      <c r="V37" s="138"/>
      <c r="W37" s="138"/>
      <c r="X37" s="138"/>
      <c r="Y37" s="138"/>
      <c r="Z37" s="139"/>
      <c r="AA37" s="143">
        <v>3000</v>
      </c>
      <c r="AB37" s="144"/>
      <c r="AC37" s="144"/>
      <c r="AD37" s="144"/>
      <c r="AE37" s="144"/>
      <c r="AF37" s="144"/>
      <c r="AG37" s="144"/>
      <c r="AH37" s="147" t="s">
        <v>34</v>
      </c>
      <c r="AI37" s="147"/>
      <c r="AJ37" s="147"/>
      <c r="AK37" s="147"/>
      <c r="AL37" s="126">
        <f t="shared" ref="AL37" si="10">BL37-BF37</f>
        <v>0</v>
      </c>
      <c r="AM37" s="126"/>
      <c r="AN37" s="126"/>
      <c r="AO37" s="126"/>
      <c r="AP37" s="131" t="s">
        <v>33</v>
      </c>
      <c r="AQ37" s="131"/>
      <c r="AR37" s="131"/>
      <c r="AS37" s="131"/>
      <c r="AT37" s="132">
        <f>AA37*AL37</f>
        <v>0</v>
      </c>
      <c r="AU37" s="132"/>
      <c r="AV37" s="132"/>
      <c r="AW37" s="132"/>
      <c r="AX37" s="132"/>
      <c r="AY37" s="132"/>
      <c r="AZ37" s="132"/>
      <c r="BA37" s="132"/>
      <c r="BB37" s="128" t="s">
        <v>31</v>
      </c>
      <c r="BC37" s="128"/>
      <c r="BD37" s="128"/>
      <c r="BE37" s="30"/>
      <c r="BF37" s="166"/>
      <c r="BG37" s="166"/>
      <c r="BH37" s="166"/>
      <c r="BI37" s="167"/>
      <c r="BJ37" s="167"/>
      <c r="BK37" s="167"/>
      <c r="BL37" s="169">
        <f>COUNTIF(シングルス申込書!$B$7:$B$56,"12")</f>
        <v>0</v>
      </c>
      <c r="BM37" s="169"/>
      <c r="BN37" s="169"/>
      <c r="BO37" s="170"/>
      <c r="BP37" s="170"/>
      <c r="BQ37" s="170"/>
    </row>
    <row r="38" spans="5:69" ht="10.5" customHeight="1" x14ac:dyDescent="0.2">
      <c r="E38" s="140"/>
      <c r="F38" s="141"/>
      <c r="G38" s="141"/>
      <c r="H38" s="141"/>
      <c r="I38" s="141"/>
      <c r="J38" s="141"/>
      <c r="K38" s="141"/>
      <c r="L38" s="141"/>
      <c r="M38" s="141"/>
      <c r="N38" s="141"/>
      <c r="O38" s="141"/>
      <c r="P38" s="141"/>
      <c r="Q38" s="141"/>
      <c r="R38" s="141"/>
      <c r="S38" s="141"/>
      <c r="T38" s="141"/>
      <c r="U38" s="141"/>
      <c r="V38" s="141"/>
      <c r="W38" s="141"/>
      <c r="X38" s="141"/>
      <c r="Y38" s="141"/>
      <c r="Z38" s="142"/>
      <c r="AA38" s="145"/>
      <c r="AB38" s="146"/>
      <c r="AC38" s="146"/>
      <c r="AD38" s="146"/>
      <c r="AE38" s="146"/>
      <c r="AF38" s="146"/>
      <c r="AG38" s="146"/>
      <c r="AH38" s="148"/>
      <c r="AI38" s="148"/>
      <c r="AJ38" s="148"/>
      <c r="AK38" s="148"/>
      <c r="AL38" s="127"/>
      <c r="AM38" s="127"/>
      <c r="AN38" s="127"/>
      <c r="AO38" s="127"/>
      <c r="AP38" s="100"/>
      <c r="AQ38" s="100"/>
      <c r="AR38" s="100"/>
      <c r="AS38" s="100"/>
      <c r="AT38" s="102"/>
      <c r="AU38" s="102"/>
      <c r="AV38" s="102"/>
      <c r="AW38" s="102"/>
      <c r="AX38" s="102"/>
      <c r="AY38" s="102"/>
      <c r="AZ38" s="102"/>
      <c r="BA38" s="102"/>
      <c r="BB38" s="130"/>
      <c r="BC38" s="130"/>
      <c r="BD38" s="130"/>
      <c r="BE38" s="29"/>
      <c r="BF38" s="168"/>
      <c r="BG38" s="168"/>
      <c r="BH38" s="168"/>
      <c r="BI38" s="168"/>
      <c r="BJ38" s="168"/>
      <c r="BK38" s="168"/>
      <c r="BL38" s="159"/>
      <c r="BM38" s="159"/>
      <c r="BN38" s="159"/>
      <c r="BO38" s="159"/>
      <c r="BP38" s="159"/>
      <c r="BQ38" s="159"/>
    </row>
    <row r="39" spans="5:69" ht="10.5" customHeight="1" x14ac:dyDescent="0.2">
      <c r="E39" s="133" t="s">
        <v>51</v>
      </c>
      <c r="F39" s="138"/>
      <c r="G39" s="138"/>
      <c r="H39" s="138"/>
      <c r="I39" s="138"/>
      <c r="J39" s="138"/>
      <c r="K39" s="138"/>
      <c r="L39" s="138"/>
      <c r="M39" s="138"/>
      <c r="N39" s="138"/>
      <c r="O39" s="138"/>
      <c r="P39" s="138"/>
      <c r="Q39" s="138"/>
      <c r="R39" s="138"/>
      <c r="S39" s="138"/>
      <c r="T39" s="138"/>
      <c r="U39" s="138"/>
      <c r="V39" s="138"/>
      <c r="W39" s="138"/>
      <c r="X39" s="138"/>
      <c r="Y39" s="138"/>
      <c r="Z39" s="139"/>
      <c r="AA39" s="143">
        <v>3000</v>
      </c>
      <c r="AB39" s="144"/>
      <c r="AC39" s="144"/>
      <c r="AD39" s="144"/>
      <c r="AE39" s="144"/>
      <c r="AF39" s="144"/>
      <c r="AG39" s="144"/>
      <c r="AH39" s="147" t="s">
        <v>34</v>
      </c>
      <c r="AI39" s="147"/>
      <c r="AJ39" s="147"/>
      <c r="AK39" s="147"/>
      <c r="AL39" s="126">
        <f t="shared" ref="AL39" si="11">BL39-BF39</f>
        <v>0</v>
      </c>
      <c r="AM39" s="126"/>
      <c r="AN39" s="126"/>
      <c r="AO39" s="126"/>
      <c r="AP39" s="131" t="s">
        <v>33</v>
      </c>
      <c r="AQ39" s="131"/>
      <c r="AR39" s="131"/>
      <c r="AS39" s="131"/>
      <c r="AT39" s="132">
        <f>AA39*AL39</f>
        <v>0</v>
      </c>
      <c r="AU39" s="132"/>
      <c r="AV39" s="132"/>
      <c r="AW39" s="132"/>
      <c r="AX39" s="132"/>
      <c r="AY39" s="132"/>
      <c r="AZ39" s="132"/>
      <c r="BA39" s="132"/>
      <c r="BB39" s="128" t="s">
        <v>31</v>
      </c>
      <c r="BC39" s="128"/>
      <c r="BD39" s="128"/>
      <c r="BE39" s="30"/>
      <c r="BF39" s="166"/>
      <c r="BG39" s="166"/>
      <c r="BH39" s="166"/>
      <c r="BI39" s="167"/>
      <c r="BJ39" s="167"/>
      <c r="BK39" s="167"/>
      <c r="BL39" s="169">
        <f>COUNTIF(シングルス申込書!$B$7:$B$56,"13")</f>
        <v>0</v>
      </c>
      <c r="BM39" s="169"/>
      <c r="BN39" s="169"/>
      <c r="BO39" s="170"/>
      <c r="BP39" s="170"/>
      <c r="BQ39" s="170"/>
    </row>
    <row r="40" spans="5:69" ht="10.5" customHeight="1" x14ac:dyDescent="0.2">
      <c r="E40" s="140"/>
      <c r="F40" s="141"/>
      <c r="G40" s="141"/>
      <c r="H40" s="141"/>
      <c r="I40" s="141"/>
      <c r="J40" s="141"/>
      <c r="K40" s="141"/>
      <c r="L40" s="141"/>
      <c r="M40" s="141"/>
      <c r="N40" s="141"/>
      <c r="O40" s="141"/>
      <c r="P40" s="141"/>
      <c r="Q40" s="141"/>
      <c r="R40" s="141"/>
      <c r="S40" s="141"/>
      <c r="T40" s="141"/>
      <c r="U40" s="141"/>
      <c r="V40" s="141"/>
      <c r="W40" s="141"/>
      <c r="X40" s="141"/>
      <c r="Y40" s="141"/>
      <c r="Z40" s="142"/>
      <c r="AA40" s="145"/>
      <c r="AB40" s="146"/>
      <c r="AC40" s="146"/>
      <c r="AD40" s="146"/>
      <c r="AE40" s="146"/>
      <c r="AF40" s="146"/>
      <c r="AG40" s="146"/>
      <c r="AH40" s="148"/>
      <c r="AI40" s="148"/>
      <c r="AJ40" s="148"/>
      <c r="AK40" s="148"/>
      <c r="AL40" s="127"/>
      <c r="AM40" s="127"/>
      <c r="AN40" s="127"/>
      <c r="AO40" s="127"/>
      <c r="AP40" s="100"/>
      <c r="AQ40" s="100"/>
      <c r="AR40" s="100"/>
      <c r="AS40" s="100"/>
      <c r="AT40" s="102"/>
      <c r="AU40" s="102"/>
      <c r="AV40" s="102"/>
      <c r="AW40" s="102"/>
      <c r="AX40" s="102"/>
      <c r="AY40" s="102"/>
      <c r="AZ40" s="102"/>
      <c r="BA40" s="102"/>
      <c r="BB40" s="130"/>
      <c r="BC40" s="130"/>
      <c r="BD40" s="130"/>
      <c r="BE40" s="29"/>
      <c r="BF40" s="168"/>
      <c r="BG40" s="168"/>
      <c r="BH40" s="168"/>
      <c r="BI40" s="168"/>
      <c r="BJ40" s="168"/>
      <c r="BK40" s="168"/>
      <c r="BL40" s="159"/>
      <c r="BM40" s="159"/>
      <c r="BN40" s="159"/>
      <c r="BO40" s="159"/>
      <c r="BP40" s="159"/>
      <c r="BQ40" s="159"/>
    </row>
    <row r="41" spans="5:69" ht="10.5" customHeight="1" x14ac:dyDescent="0.2">
      <c r="E41" s="133" t="s">
        <v>50</v>
      </c>
      <c r="F41" s="138"/>
      <c r="G41" s="138"/>
      <c r="H41" s="138"/>
      <c r="I41" s="138"/>
      <c r="J41" s="138"/>
      <c r="K41" s="138"/>
      <c r="L41" s="138"/>
      <c r="M41" s="138"/>
      <c r="N41" s="138"/>
      <c r="O41" s="138"/>
      <c r="P41" s="138"/>
      <c r="Q41" s="138"/>
      <c r="R41" s="138"/>
      <c r="S41" s="138"/>
      <c r="T41" s="138"/>
      <c r="U41" s="138"/>
      <c r="V41" s="138"/>
      <c r="W41" s="138"/>
      <c r="X41" s="138"/>
      <c r="Y41" s="138"/>
      <c r="Z41" s="139"/>
      <c r="AA41" s="171" t="s">
        <v>39</v>
      </c>
      <c r="AB41" s="172"/>
      <c r="AC41" s="172"/>
      <c r="AD41" s="172"/>
      <c r="AE41" s="172"/>
      <c r="AF41" s="172"/>
      <c r="AG41" s="172"/>
      <c r="AH41" s="172"/>
      <c r="AI41" s="172"/>
      <c r="AJ41" s="172"/>
      <c r="AK41" s="172"/>
      <c r="AL41" s="126">
        <f t="shared" ref="AL41" si="12">BL41-BF41</f>
        <v>0</v>
      </c>
      <c r="AM41" s="126"/>
      <c r="AN41" s="126"/>
      <c r="AO41" s="126"/>
      <c r="AP41" s="131" t="s">
        <v>84</v>
      </c>
      <c r="AQ41" s="131"/>
      <c r="AR41" s="131"/>
      <c r="AS41" s="131"/>
      <c r="AT41" s="132"/>
      <c r="AU41" s="132"/>
      <c r="AV41" s="132"/>
      <c r="AW41" s="132"/>
      <c r="AX41" s="132"/>
      <c r="AY41" s="132"/>
      <c r="AZ41" s="132"/>
      <c r="BA41" s="132"/>
      <c r="BB41" s="128"/>
      <c r="BC41" s="128"/>
      <c r="BD41" s="128"/>
      <c r="BE41" s="30"/>
      <c r="BF41" s="166"/>
      <c r="BG41" s="166"/>
      <c r="BH41" s="166"/>
      <c r="BI41" s="167"/>
      <c r="BJ41" s="167"/>
      <c r="BK41" s="167"/>
      <c r="BL41" s="163">
        <f>COUNTIF(シングルス申込書!$B$7:$B$56,"14")</f>
        <v>0</v>
      </c>
      <c r="BM41" s="163"/>
      <c r="BN41" s="163"/>
      <c r="BO41" s="164"/>
      <c r="BP41" s="164"/>
      <c r="BQ41" s="164"/>
    </row>
    <row r="42" spans="5:69" ht="10.5" customHeight="1" x14ac:dyDescent="0.2">
      <c r="E42" s="140"/>
      <c r="F42" s="141"/>
      <c r="G42" s="141"/>
      <c r="H42" s="141"/>
      <c r="I42" s="141"/>
      <c r="J42" s="141"/>
      <c r="K42" s="141"/>
      <c r="L42" s="141"/>
      <c r="M42" s="141"/>
      <c r="N42" s="141"/>
      <c r="O42" s="141"/>
      <c r="P42" s="141"/>
      <c r="Q42" s="141"/>
      <c r="R42" s="141"/>
      <c r="S42" s="141"/>
      <c r="T42" s="141"/>
      <c r="U42" s="141"/>
      <c r="V42" s="141"/>
      <c r="W42" s="141"/>
      <c r="X42" s="141"/>
      <c r="Y42" s="141"/>
      <c r="Z42" s="142"/>
      <c r="AA42" s="173"/>
      <c r="AB42" s="174"/>
      <c r="AC42" s="174"/>
      <c r="AD42" s="174"/>
      <c r="AE42" s="174"/>
      <c r="AF42" s="174"/>
      <c r="AG42" s="174"/>
      <c r="AH42" s="174"/>
      <c r="AI42" s="174"/>
      <c r="AJ42" s="174"/>
      <c r="AK42" s="174"/>
      <c r="AL42" s="127"/>
      <c r="AM42" s="127"/>
      <c r="AN42" s="127"/>
      <c r="AO42" s="127"/>
      <c r="AP42" s="100"/>
      <c r="AQ42" s="100"/>
      <c r="AR42" s="100"/>
      <c r="AS42" s="100"/>
      <c r="AT42" s="102"/>
      <c r="AU42" s="102"/>
      <c r="AV42" s="102"/>
      <c r="AW42" s="102"/>
      <c r="AX42" s="102"/>
      <c r="AY42" s="102"/>
      <c r="AZ42" s="102"/>
      <c r="BA42" s="102"/>
      <c r="BB42" s="130"/>
      <c r="BC42" s="130"/>
      <c r="BD42" s="130"/>
      <c r="BE42" s="29"/>
      <c r="BF42" s="168"/>
      <c r="BG42" s="168"/>
      <c r="BH42" s="168"/>
      <c r="BI42" s="168"/>
      <c r="BJ42" s="168"/>
      <c r="BK42" s="168"/>
      <c r="BL42" s="165"/>
      <c r="BM42" s="165"/>
      <c r="BN42" s="165"/>
      <c r="BO42" s="165"/>
      <c r="BP42" s="165"/>
      <c r="BQ42" s="165"/>
    </row>
    <row r="43" spans="5:69" ht="10.5" customHeight="1" x14ac:dyDescent="0.2">
      <c r="E43" s="119" t="s">
        <v>49</v>
      </c>
      <c r="F43" s="120"/>
      <c r="G43" s="120"/>
      <c r="H43" s="120"/>
      <c r="I43" s="120"/>
      <c r="J43" s="120"/>
      <c r="K43" s="120"/>
      <c r="L43" s="120"/>
      <c r="M43" s="120"/>
      <c r="N43" s="120"/>
      <c r="O43" s="120"/>
      <c r="P43" s="120"/>
      <c r="Q43" s="120"/>
      <c r="R43" s="120"/>
      <c r="S43" s="120"/>
      <c r="T43" s="120"/>
      <c r="U43" s="120"/>
      <c r="V43" s="120"/>
      <c r="W43" s="120"/>
      <c r="X43" s="120"/>
      <c r="Y43" s="120"/>
      <c r="Z43" s="121"/>
      <c r="AA43" s="150">
        <v>3000</v>
      </c>
      <c r="AB43" s="150"/>
      <c r="AC43" s="150"/>
      <c r="AD43" s="150"/>
      <c r="AE43" s="150"/>
      <c r="AF43" s="150"/>
      <c r="AG43" s="150"/>
      <c r="AH43" s="149" t="s">
        <v>34</v>
      </c>
      <c r="AI43" s="149"/>
      <c r="AJ43" s="149"/>
      <c r="AK43" s="149"/>
      <c r="AL43" s="126">
        <f t="shared" ref="AL43" si="13">BL43-BF43</f>
        <v>0</v>
      </c>
      <c r="AM43" s="126"/>
      <c r="AN43" s="126"/>
      <c r="AO43" s="126"/>
      <c r="AP43" s="99" t="s">
        <v>33</v>
      </c>
      <c r="AQ43" s="99"/>
      <c r="AR43" s="99"/>
      <c r="AS43" s="99"/>
      <c r="AT43" s="101">
        <f>AA43*AL43</f>
        <v>0</v>
      </c>
      <c r="AU43" s="101"/>
      <c r="AV43" s="101"/>
      <c r="AW43" s="101"/>
      <c r="AX43" s="101"/>
      <c r="AY43" s="101"/>
      <c r="AZ43" s="101"/>
      <c r="BA43" s="101"/>
      <c r="BB43" s="103" t="s">
        <v>31</v>
      </c>
      <c r="BC43" s="103"/>
      <c r="BD43" s="103"/>
      <c r="BE43" s="30"/>
      <c r="BF43" s="166"/>
      <c r="BG43" s="166"/>
      <c r="BH43" s="166"/>
      <c r="BI43" s="167"/>
      <c r="BJ43" s="167"/>
      <c r="BK43" s="167"/>
      <c r="BL43" s="169">
        <f>COUNTIF(シングルス申込書!$B$7:$B$56,"15")</f>
        <v>0</v>
      </c>
      <c r="BM43" s="169"/>
      <c r="BN43" s="169"/>
      <c r="BO43" s="170"/>
      <c r="BP43" s="170"/>
      <c r="BQ43" s="170"/>
    </row>
    <row r="44" spans="5:69" ht="10.5" customHeight="1" x14ac:dyDescent="0.2">
      <c r="E44" s="137"/>
      <c r="F44" s="120"/>
      <c r="G44" s="120"/>
      <c r="H44" s="120"/>
      <c r="I44" s="120"/>
      <c r="J44" s="120"/>
      <c r="K44" s="120"/>
      <c r="L44" s="120"/>
      <c r="M44" s="120"/>
      <c r="N44" s="120"/>
      <c r="O44" s="120"/>
      <c r="P44" s="120"/>
      <c r="Q44" s="120"/>
      <c r="R44" s="120"/>
      <c r="S44" s="120"/>
      <c r="T44" s="120"/>
      <c r="U44" s="120"/>
      <c r="V44" s="120"/>
      <c r="W44" s="120"/>
      <c r="X44" s="120"/>
      <c r="Y44" s="120"/>
      <c r="Z44" s="121"/>
      <c r="AA44" s="146"/>
      <c r="AB44" s="146"/>
      <c r="AC44" s="146"/>
      <c r="AD44" s="146"/>
      <c r="AE44" s="146"/>
      <c r="AF44" s="146"/>
      <c r="AG44" s="146"/>
      <c r="AH44" s="149"/>
      <c r="AI44" s="149"/>
      <c r="AJ44" s="149"/>
      <c r="AK44" s="149"/>
      <c r="AL44" s="127"/>
      <c r="AM44" s="127"/>
      <c r="AN44" s="127"/>
      <c r="AO44" s="127"/>
      <c r="AP44" s="99"/>
      <c r="AQ44" s="99"/>
      <c r="AR44" s="99"/>
      <c r="AS44" s="99"/>
      <c r="AT44" s="102"/>
      <c r="AU44" s="102"/>
      <c r="AV44" s="102"/>
      <c r="AW44" s="102"/>
      <c r="AX44" s="102"/>
      <c r="AY44" s="102"/>
      <c r="AZ44" s="102"/>
      <c r="BA44" s="102"/>
      <c r="BB44" s="130"/>
      <c r="BC44" s="130"/>
      <c r="BD44" s="130"/>
      <c r="BE44" s="29"/>
      <c r="BF44" s="168"/>
      <c r="BG44" s="168"/>
      <c r="BH44" s="168"/>
      <c r="BI44" s="168"/>
      <c r="BJ44" s="168"/>
      <c r="BK44" s="168"/>
      <c r="BL44" s="159"/>
      <c r="BM44" s="159"/>
      <c r="BN44" s="159"/>
      <c r="BO44" s="159"/>
      <c r="BP44" s="159"/>
      <c r="BQ44" s="159"/>
    </row>
    <row r="45" spans="5:69" ht="10.5" customHeight="1" x14ac:dyDescent="0.2">
      <c r="E45" s="133" t="s">
        <v>48</v>
      </c>
      <c r="F45" s="134"/>
      <c r="G45" s="134"/>
      <c r="H45" s="134"/>
      <c r="I45" s="134"/>
      <c r="J45" s="134"/>
      <c r="K45" s="134"/>
      <c r="L45" s="134"/>
      <c r="M45" s="134"/>
      <c r="N45" s="134"/>
      <c r="O45" s="134"/>
      <c r="P45" s="134"/>
      <c r="Q45" s="134"/>
      <c r="R45" s="134"/>
      <c r="S45" s="134"/>
      <c r="T45" s="134"/>
      <c r="U45" s="134"/>
      <c r="V45" s="134"/>
      <c r="W45" s="134"/>
      <c r="X45" s="134"/>
      <c r="Y45" s="134"/>
      <c r="Z45" s="135"/>
      <c r="AA45" s="144">
        <v>3000</v>
      </c>
      <c r="AB45" s="144"/>
      <c r="AC45" s="144"/>
      <c r="AD45" s="144"/>
      <c r="AE45" s="144"/>
      <c r="AF45" s="144"/>
      <c r="AG45" s="144"/>
      <c r="AH45" s="147" t="s">
        <v>34</v>
      </c>
      <c r="AI45" s="147"/>
      <c r="AJ45" s="147"/>
      <c r="AK45" s="147"/>
      <c r="AL45" s="126">
        <f t="shared" ref="AL45" si="14">BL45-BF45</f>
        <v>0</v>
      </c>
      <c r="AM45" s="126"/>
      <c r="AN45" s="126"/>
      <c r="AO45" s="126"/>
      <c r="AP45" s="131" t="s">
        <v>33</v>
      </c>
      <c r="AQ45" s="131"/>
      <c r="AR45" s="131"/>
      <c r="AS45" s="131"/>
      <c r="AT45" s="132">
        <f>AA45*AL45</f>
        <v>0</v>
      </c>
      <c r="AU45" s="132"/>
      <c r="AV45" s="132"/>
      <c r="AW45" s="132"/>
      <c r="AX45" s="132"/>
      <c r="AY45" s="132"/>
      <c r="AZ45" s="132"/>
      <c r="BA45" s="132"/>
      <c r="BB45" s="128" t="s">
        <v>31</v>
      </c>
      <c r="BC45" s="128"/>
      <c r="BD45" s="128"/>
      <c r="BE45" s="30"/>
      <c r="BF45" s="166"/>
      <c r="BG45" s="166"/>
      <c r="BH45" s="166"/>
      <c r="BI45" s="167"/>
      <c r="BJ45" s="167"/>
      <c r="BK45" s="167"/>
      <c r="BL45" s="169">
        <f>COUNTIF(シングルス申込書!$B$7:$B$56,"16")</f>
        <v>0</v>
      </c>
      <c r="BM45" s="169"/>
      <c r="BN45" s="169"/>
      <c r="BO45" s="170"/>
      <c r="BP45" s="170"/>
      <c r="BQ45" s="170"/>
    </row>
    <row r="46" spans="5:69" ht="10.5" customHeight="1" x14ac:dyDescent="0.2">
      <c r="E46" s="122"/>
      <c r="F46" s="123"/>
      <c r="G46" s="123"/>
      <c r="H46" s="123"/>
      <c r="I46" s="123"/>
      <c r="J46" s="123"/>
      <c r="K46" s="123"/>
      <c r="L46" s="123"/>
      <c r="M46" s="123"/>
      <c r="N46" s="123"/>
      <c r="O46" s="123"/>
      <c r="P46" s="123"/>
      <c r="Q46" s="123"/>
      <c r="R46" s="123"/>
      <c r="S46" s="123"/>
      <c r="T46" s="123"/>
      <c r="U46" s="123"/>
      <c r="V46" s="123"/>
      <c r="W46" s="123"/>
      <c r="X46" s="123"/>
      <c r="Y46" s="123"/>
      <c r="Z46" s="124"/>
      <c r="AA46" s="146"/>
      <c r="AB46" s="146"/>
      <c r="AC46" s="146"/>
      <c r="AD46" s="146"/>
      <c r="AE46" s="146"/>
      <c r="AF46" s="146"/>
      <c r="AG46" s="146"/>
      <c r="AH46" s="148"/>
      <c r="AI46" s="148"/>
      <c r="AJ46" s="148"/>
      <c r="AK46" s="148"/>
      <c r="AL46" s="127"/>
      <c r="AM46" s="127"/>
      <c r="AN46" s="127"/>
      <c r="AO46" s="127"/>
      <c r="AP46" s="100"/>
      <c r="AQ46" s="100"/>
      <c r="AR46" s="100"/>
      <c r="AS46" s="100"/>
      <c r="AT46" s="102"/>
      <c r="AU46" s="102"/>
      <c r="AV46" s="102"/>
      <c r="AW46" s="102"/>
      <c r="AX46" s="102"/>
      <c r="AY46" s="102"/>
      <c r="AZ46" s="102"/>
      <c r="BA46" s="102"/>
      <c r="BB46" s="130"/>
      <c r="BC46" s="130"/>
      <c r="BD46" s="130"/>
      <c r="BE46" s="29"/>
      <c r="BF46" s="168"/>
      <c r="BG46" s="168"/>
      <c r="BH46" s="168"/>
      <c r="BI46" s="168"/>
      <c r="BJ46" s="168"/>
      <c r="BK46" s="168"/>
      <c r="BL46" s="159"/>
      <c r="BM46" s="159"/>
      <c r="BN46" s="159"/>
      <c r="BO46" s="159"/>
      <c r="BP46" s="159"/>
      <c r="BQ46" s="159"/>
    </row>
    <row r="47" spans="5:69" ht="10.5" customHeight="1" x14ac:dyDescent="0.2">
      <c r="E47" s="119" t="s">
        <v>47</v>
      </c>
      <c r="F47" s="120"/>
      <c r="G47" s="120"/>
      <c r="H47" s="120"/>
      <c r="I47" s="120"/>
      <c r="J47" s="120"/>
      <c r="K47" s="120"/>
      <c r="L47" s="120"/>
      <c r="M47" s="120"/>
      <c r="N47" s="120"/>
      <c r="O47" s="120"/>
      <c r="P47" s="120"/>
      <c r="Q47" s="120"/>
      <c r="R47" s="120"/>
      <c r="S47" s="120"/>
      <c r="T47" s="120"/>
      <c r="U47" s="120"/>
      <c r="V47" s="120"/>
      <c r="W47" s="120"/>
      <c r="X47" s="120"/>
      <c r="Y47" s="120"/>
      <c r="Z47" s="121"/>
      <c r="AA47" s="144">
        <v>3000</v>
      </c>
      <c r="AB47" s="144"/>
      <c r="AC47" s="144"/>
      <c r="AD47" s="144"/>
      <c r="AE47" s="144"/>
      <c r="AF47" s="144"/>
      <c r="AG47" s="144"/>
      <c r="AH47" s="149" t="s">
        <v>34</v>
      </c>
      <c r="AI47" s="149"/>
      <c r="AJ47" s="149"/>
      <c r="AK47" s="149"/>
      <c r="AL47" s="126">
        <f t="shared" ref="AL47" si="15">BL47-BF47</f>
        <v>0</v>
      </c>
      <c r="AM47" s="126"/>
      <c r="AN47" s="126"/>
      <c r="AO47" s="126"/>
      <c r="AP47" s="99" t="s">
        <v>33</v>
      </c>
      <c r="AQ47" s="99"/>
      <c r="AR47" s="99"/>
      <c r="AS47" s="99"/>
      <c r="AT47" s="132">
        <f>AA47*AL47</f>
        <v>0</v>
      </c>
      <c r="AU47" s="132"/>
      <c r="AV47" s="132"/>
      <c r="AW47" s="132"/>
      <c r="AX47" s="132"/>
      <c r="AY47" s="132"/>
      <c r="AZ47" s="132"/>
      <c r="BA47" s="132"/>
      <c r="BB47" s="128" t="s">
        <v>31</v>
      </c>
      <c r="BC47" s="128"/>
      <c r="BD47" s="128"/>
      <c r="BE47" s="30"/>
      <c r="BF47" s="166"/>
      <c r="BG47" s="166"/>
      <c r="BH47" s="166"/>
      <c r="BI47" s="167"/>
      <c r="BJ47" s="167"/>
      <c r="BK47" s="167"/>
      <c r="BL47" s="169">
        <f>COUNTIF(シングルス申込書!$B$7:$B$56,"17")</f>
        <v>0</v>
      </c>
      <c r="BM47" s="169"/>
      <c r="BN47" s="169"/>
      <c r="BO47" s="170"/>
      <c r="BP47" s="170"/>
      <c r="BQ47" s="170"/>
    </row>
    <row r="48" spans="5:69" ht="10.5" customHeight="1" x14ac:dyDescent="0.2">
      <c r="E48" s="137"/>
      <c r="F48" s="120"/>
      <c r="G48" s="120"/>
      <c r="H48" s="120"/>
      <c r="I48" s="120"/>
      <c r="J48" s="120"/>
      <c r="K48" s="120"/>
      <c r="L48" s="120"/>
      <c r="M48" s="120"/>
      <c r="N48" s="120"/>
      <c r="O48" s="120"/>
      <c r="P48" s="120"/>
      <c r="Q48" s="120"/>
      <c r="R48" s="120"/>
      <c r="S48" s="120"/>
      <c r="T48" s="120"/>
      <c r="U48" s="120"/>
      <c r="V48" s="120"/>
      <c r="W48" s="120"/>
      <c r="X48" s="120"/>
      <c r="Y48" s="120"/>
      <c r="Z48" s="121"/>
      <c r="AA48" s="146"/>
      <c r="AB48" s="146"/>
      <c r="AC48" s="146"/>
      <c r="AD48" s="146"/>
      <c r="AE48" s="146"/>
      <c r="AF48" s="146"/>
      <c r="AG48" s="146"/>
      <c r="AH48" s="149"/>
      <c r="AI48" s="149"/>
      <c r="AJ48" s="149"/>
      <c r="AK48" s="149"/>
      <c r="AL48" s="127"/>
      <c r="AM48" s="127"/>
      <c r="AN48" s="127"/>
      <c r="AO48" s="127"/>
      <c r="AP48" s="99"/>
      <c r="AQ48" s="99"/>
      <c r="AR48" s="99"/>
      <c r="AS48" s="99"/>
      <c r="AT48" s="102"/>
      <c r="AU48" s="102"/>
      <c r="AV48" s="102"/>
      <c r="AW48" s="102"/>
      <c r="AX48" s="102"/>
      <c r="AY48" s="102"/>
      <c r="AZ48" s="102"/>
      <c r="BA48" s="102"/>
      <c r="BB48" s="130"/>
      <c r="BC48" s="130"/>
      <c r="BD48" s="130"/>
      <c r="BE48" s="29"/>
      <c r="BF48" s="168"/>
      <c r="BG48" s="168"/>
      <c r="BH48" s="168"/>
      <c r="BI48" s="168"/>
      <c r="BJ48" s="168"/>
      <c r="BK48" s="168"/>
      <c r="BL48" s="159"/>
      <c r="BM48" s="159"/>
      <c r="BN48" s="159"/>
      <c r="BO48" s="159"/>
      <c r="BP48" s="159"/>
      <c r="BQ48" s="159"/>
    </row>
    <row r="49" spans="5:69" ht="10.5" customHeight="1" x14ac:dyDescent="0.2">
      <c r="E49" s="133" t="s">
        <v>46</v>
      </c>
      <c r="F49" s="134"/>
      <c r="G49" s="134"/>
      <c r="H49" s="134"/>
      <c r="I49" s="134"/>
      <c r="J49" s="134"/>
      <c r="K49" s="134"/>
      <c r="L49" s="134"/>
      <c r="M49" s="134"/>
      <c r="N49" s="134"/>
      <c r="O49" s="134"/>
      <c r="P49" s="134"/>
      <c r="Q49" s="134"/>
      <c r="R49" s="134"/>
      <c r="S49" s="134"/>
      <c r="T49" s="134"/>
      <c r="U49" s="134"/>
      <c r="V49" s="134"/>
      <c r="W49" s="134"/>
      <c r="X49" s="134"/>
      <c r="Y49" s="134"/>
      <c r="Z49" s="135"/>
      <c r="AA49" s="144">
        <v>3000</v>
      </c>
      <c r="AB49" s="144"/>
      <c r="AC49" s="144"/>
      <c r="AD49" s="144"/>
      <c r="AE49" s="144"/>
      <c r="AF49" s="144"/>
      <c r="AG49" s="144"/>
      <c r="AH49" s="147" t="s">
        <v>34</v>
      </c>
      <c r="AI49" s="147"/>
      <c r="AJ49" s="147"/>
      <c r="AK49" s="147"/>
      <c r="AL49" s="126">
        <f t="shared" ref="AL49" si="16">BL49-BF49</f>
        <v>0</v>
      </c>
      <c r="AM49" s="126"/>
      <c r="AN49" s="126"/>
      <c r="AO49" s="126"/>
      <c r="AP49" s="131" t="s">
        <v>33</v>
      </c>
      <c r="AQ49" s="131"/>
      <c r="AR49" s="131"/>
      <c r="AS49" s="131"/>
      <c r="AT49" s="132">
        <f>AA49*AL49</f>
        <v>0</v>
      </c>
      <c r="AU49" s="132"/>
      <c r="AV49" s="132"/>
      <c r="AW49" s="132"/>
      <c r="AX49" s="132"/>
      <c r="AY49" s="132"/>
      <c r="AZ49" s="132"/>
      <c r="BA49" s="132"/>
      <c r="BB49" s="128" t="s">
        <v>31</v>
      </c>
      <c r="BC49" s="128"/>
      <c r="BD49" s="128"/>
      <c r="BE49" s="30"/>
      <c r="BF49" s="166"/>
      <c r="BG49" s="166"/>
      <c r="BH49" s="166"/>
      <c r="BI49" s="167"/>
      <c r="BJ49" s="167"/>
      <c r="BK49" s="167"/>
      <c r="BL49" s="169">
        <f>COUNTIF(シングルス申込書!$B$7:$B$56,"18")</f>
        <v>0</v>
      </c>
      <c r="BM49" s="169"/>
      <c r="BN49" s="169"/>
      <c r="BO49" s="170"/>
      <c r="BP49" s="170"/>
      <c r="BQ49" s="170"/>
    </row>
    <row r="50" spans="5:69" ht="10.5" customHeight="1" x14ac:dyDescent="0.2">
      <c r="E50" s="122"/>
      <c r="F50" s="123"/>
      <c r="G50" s="123"/>
      <c r="H50" s="123"/>
      <c r="I50" s="123"/>
      <c r="J50" s="123"/>
      <c r="K50" s="123"/>
      <c r="L50" s="123"/>
      <c r="M50" s="123"/>
      <c r="N50" s="123"/>
      <c r="O50" s="123"/>
      <c r="P50" s="123"/>
      <c r="Q50" s="123"/>
      <c r="R50" s="123"/>
      <c r="S50" s="123"/>
      <c r="T50" s="123"/>
      <c r="U50" s="123"/>
      <c r="V50" s="123"/>
      <c r="W50" s="123"/>
      <c r="X50" s="123"/>
      <c r="Y50" s="123"/>
      <c r="Z50" s="124"/>
      <c r="AA50" s="146"/>
      <c r="AB50" s="146"/>
      <c r="AC50" s="146"/>
      <c r="AD50" s="146"/>
      <c r="AE50" s="146"/>
      <c r="AF50" s="146"/>
      <c r="AG50" s="146"/>
      <c r="AH50" s="148"/>
      <c r="AI50" s="148"/>
      <c r="AJ50" s="148"/>
      <c r="AK50" s="148"/>
      <c r="AL50" s="127"/>
      <c r="AM50" s="127"/>
      <c r="AN50" s="127"/>
      <c r="AO50" s="127"/>
      <c r="AP50" s="100"/>
      <c r="AQ50" s="100"/>
      <c r="AR50" s="100"/>
      <c r="AS50" s="100"/>
      <c r="AT50" s="102"/>
      <c r="AU50" s="102"/>
      <c r="AV50" s="102"/>
      <c r="AW50" s="102"/>
      <c r="AX50" s="102"/>
      <c r="AY50" s="102"/>
      <c r="AZ50" s="102"/>
      <c r="BA50" s="102"/>
      <c r="BB50" s="130"/>
      <c r="BC50" s="130"/>
      <c r="BD50" s="130"/>
      <c r="BE50" s="29"/>
      <c r="BF50" s="168"/>
      <c r="BG50" s="168"/>
      <c r="BH50" s="168"/>
      <c r="BI50" s="168"/>
      <c r="BJ50" s="168"/>
      <c r="BK50" s="168"/>
      <c r="BL50" s="159"/>
      <c r="BM50" s="159"/>
      <c r="BN50" s="159"/>
      <c r="BO50" s="159"/>
      <c r="BP50" s="159"/>
      <c r="BQ50" s="159"/>
    </row>
    <row r="51" spans="5:69" ht="10.5" customHeight="1" x14ac:dyDescent="0.2">
      <c r="E51" s="133" t="s">
        <v>45</v>
      </c>
      <c r="F51" s="134"/>
      <c r="G51" s="134"/>
      <c r="H51" s="134"/>
      <c r="I51" s="134"/>
      <c r="J51" s="134"/>
      <c r="K51" s="134"/>
      <c r="L51" s="134"/>
      <c r="M51" s="134"/>
      <c r="N51" s="134"/>
      <c r="O51" s="134"/>
      <c r="P51" s="134"/>
      <c r="Q51" s="134"/>
      <c r="R51" s="134"/>
      <c r="S51" s="134"/>
      <c r="T51" s="134"/>
      <c r="U51" s="134"/>
      <c r="V51" s="134"/>
      <c r="W51" s="134"/>
      <c r="X51" s="134"/>
      <c r="Y51" s="134"/>
      <c r="Z51" s="135"/>
      <c r="AA51" s="144">
        <v>3000</v>
      </c>
      <c r="AB51" s="144"/>
      <c r="AC51" s="144"/>
      <c r="AD51" s="144"/>
      <c r="AE51" s="144"/>
      <c r="AF51" s="144"/>
      <c r="AG51" s="144"/>
      <c r="AH51" s="147" t="s">
        <v>34</v>
      </c>
      <c r="AI51" s="147"/>
      <c r="AJ51" s="147"/>
      <c r="AK51" s="147"/>
      <c r="AL51" s="126">
        <f t="shared" ref="AL51" si="17">BL51-BF51</f>
        <v>0</v>
      </c>
      <c r="AM51" s="126"/>
      <c r="AN51" s="126"/>
      <c r="AO51" s="126"/>
      <c r="AP51" s="131" t="s">
        <v>33</v>
      </c>
      <c r="AQ51" s="131"/>
      <c r="AR51" s="131"/>
      <c r="AS51" s="131"/>
      <c r="AT51" s="132">
        <f>AA51*AL51</f>
        <v>0</v>
      </c>
      <c r="AU51" s="132"/>
      <c r="AV51" s="132"/>
      <c r="AW51" s="132"/>
      <c r="AX51" s="132"/>
      <c r="AY51" s="132"/>
      <c r="AZ51" s="132"/>
      <c r="BA51" s="132"/>
      <c r="BB51" s="128" t="s">
        <v>31</v>
      </c>
      <c r="BC51" s="128"/>
      <c r="BD51" s="128"/>
      <c r="BE51" s="30"/>
      <c r="BF51" s="166"/>
      <c r="BG51" s="166"/>
      <c r="BH51" s="166"/>
      <c r="BI51" s="167"/>
      <c r="BJ51" s="167"/>
      <c r="BK51" s="167"/>
      <c r="BL51" s="169">
        <f>COUNTIF(シングルス申込書!$B$7:$B$56,"19")</f>
        <v>0</v>
      </c>
      <c r="BM51" s="169"/>
      <c r="BN51" s="169"/>
      <c r="BO51" s="170"/>
      <c r="BP51" s="170"/>
      <c r="BQ51" s="170"/>
    </row>
    <row r="52" spans="5:69" ht="10.5" customHeight="1" x14ac:dyDescent="0.2">
      <c r="E52" s="122"/>
      <c r="F52" s="123"/>
      <c r="G52" s="123"/>
      <c r="H52" s="123"/>
      <c r="I52" s="123"/>
      <c r="J52" s="123"/>
      <c r="K52" s="123"/>
      <c r="L52" s="123"/>
      <c r="M52" s="123"/>
      <c r="N52" s="123"/>
      <c r="O52" s="123"/>
      <c r="P52" s="123"/>
      <c r="Q52" s="123"/>
      <c r="R52" s="123"/>
      <c r="S52" s="123"/>
      <c r="T52" s="123"/>
      <c r="U52" s="123"/>
      <c r="V52" s="123"/>
      <c r="W52" s="123"/>
      <c r="X52" s="123"/>
      <c r="Y52" s="123"/>
      <c r="Z52" s="124"/>
      <c r="AA52" s="146"/>
      <c r="AB52" s="146"/>
      <c r="AC52" s="146"/>
      <c r="AD52" s="146"/>
      <c r="AE52" s="146"/>
      <c r="AF52" s="146"/>
      <c r="AG52" s="146"/>
      <c r="AH52" s="148"/>
      <c r="AI52" s="148"/>
      <c r="AJ52" s="148"/>
      <c r="AK52" s="148"/>
      <c r="AL52" s="127"/>
      <c r="AM52" s="127"/>
      <c r="AN52" s="127"/>
      <c r="AO52" s="127"/>
      <c r="AP52" s="100"/>
      <c r="AQ52" s="100"/>
      <c r="AR52" s="100"/>
      <c r="AS52" s="100"/>
      <c r="AT52" s="102"/>
      <c r="AU52" s="102"/>
      <c r="AV52" s="102"/>
      <c r="AW52" s="102"/>
      <c r="AX52" s="102"/>
      <c r="AY52" s="102"/>
      <c r="AZ52" s="102"/>
      <c r="BA52" s="102"/>
      <c r="BB52" s="130"/>
      <c r="BC52" s="130"/>
      <c r="BD52" s="130"/>
      <c r="BE52" s="29"/>
      <c r="BF52" s="168"/>
      <c r="BG52" s="168"/>
      <c r="BH52" s="168"/>
      <c r="BI52" s="168"/>
      <c r="BJ52" s="168"/>
      <c r="BK52" s="168"/>
      <c r="BL52" s="159"/>
      <c r="BM52" s="159"/>
      <c r="BN52" s="159"/>
      <c r="BO52" s="159"/>
      <c r="BP52" s="159"/>
      <c r="BQ52" s="159"/>
    </row>
    <row r="53" spans="5:69" ht="10.5" customHeight="1" x14ac:dyDescent="0.2">
      <c r="E53" s="119" t="s">
        <v>44</v>
      </c>
      <c r="F53" s="120"/>
      <c r="G53" s="120"/>
      <c r="H53" s="120"/>
      <c r="I53" s="120"/>
      <c r="J53" s="120"/>
      <c r="K53" s="120"/>
      <c r="L53" s="120"/>
      <c r="M53" s="120"/>
      <c r="N53" s="120"/>
      <c r="O53" s="120"/>
      <c r="P53" s="120"/>
      <c r="Q53" s="120"/>
      <c r="R53" s="120"/>
      <c r="S53" s="120"/>
      <c r="T53" s="120"/>
      <c r="U53" s="120"/>
      <c r="V53" s="120"/>
      <c r="W53" s="120"/>
      <c r="X53" s="120"/>
      <c r="Y53" s="120"/>
      <c r="Z53" s="121"/>
      <c r="AA53" s="144">
        <v>3000</v>
      </c>
      <c r="AB53" s="144"/>
      <c r="AC53" s="144"/>
      <c r="AD53" s="144"/>
      <c r="AE53" s="144"/>
      <c r="AF53" s="144"/>
      <c r="AG53" s="144"/>
      <c r="AH53" s="149" t="s">
        <v>34</v>
      </c>
      <c r="AI53" s="149"/>
      <c r="AJ53" s="149"/>
      <c r="AK53" s="149"/>
      <c r="AL53" s="126">
        <f t="shared" ref="AL53" si="18">BL53-BF53</f>
        <v>0</v>
      </c>
      <c r="AM53" s="126"/>
      <c r="AN53" s="126"/>
      <c r="AO53" s="126"/>
      <c r="AP53" s="99" t="s">
        <v>33</v>
      </c>
      <c r="AQ53" s="99"/>
      <c r="AR53" s="99"/>
      <c r="AS53" s="99"/>
      <c r="AT53" s="132">
        <f>AA53*AL53</f>
        <v>0</v>
      </c>
      <c r="AU53" s="132"/>
      <c r="AV53" s="132"/>
      <c r="AW53" s="132"/>
      <c r="AX53" s="132"/>
      <c r="AY53" s="132"/>
      <c r="AZ53" s="132"/>
      <c r="BA53" s="132"/>
      <c r="BB53" s="128" t="s">
        <v>31</v>
      </c>
      <c r="BC53" s="128"/>
      <c r="BD53" s="128"/>
      <c r="BE53" s="30"/>
      <c r="BF53" s="166"/>
      <c r="BG53" s="166"/>
      <c r="BH53" s="166"/>
      <c r="BI53" s="167"/>
      <c r="BJ53" s="167"/>
      <c r="BK53" s="167"/>
      <c r="BL53" s="163">
        <f>COUNTIF(シングルス申込書!$B$7:$B$56,"20")</f>
        <v>0</v>
      </c>
      <c r="BM53" s="163"/>
      <c r="BN53" s="163"/>
      <c r="BO53" s="164"/>
      <c r="BP53" s="164"/>
      <c r="BQ53" s="164"/>
    </row>
    <row r="54" spans="5:69" ht="10.5" customHeight="1" x14ac:dyDescent="0.2">
      <c r="E54" s="137"/>
      <c r="F54" s="120"/>
      <c r="G54" s="120"/>
      <c r="H54" s="120"/>
      <c r="I54" s="120"/>
      <c r="J54" s="120"/>
      <c r="K54" s="120"/>
      <c r="L54" s="120"/>
      <c r="M54" s="120"/>
      <c r="N54" s="120"/>
      <c r="O54" s="120"/>
      <c r="P54" s="120"/>
      <c r="Q54" s="120"/>
      <c r="R54" s="120"/>
      <c r="S54" s="120"/>
      <c r="T54" s="120"/>
      <c r="U54" s="120"/>
      <c r="V54" s="120"/>
      <c r="W54" s="120"/>
      <c r="X54" s="120"/>
      <c r="Y54" s="120"/>
      <c r="Z54" s="121"/>
      <c r="AA54" s="146"/>
      <c r="AB54" s="146"/>
      <c r="AC54" s="146"/>
      <c r="AD54" s="146"/>
      <c r="AE54" s="146"/>
      <c r="AF54" s="146"/>
      <c r="AG54" s="146"/>
      <c r="AH54" s="149"/>
      <c r="AI54" s="149"/>
      <c r="AJ54" s="149"/>
      <c r="AK54" s="149"/>
      <c r="AL54" s="127"/>
      <c r="AM54" s="127"/>
      <c r="AN54" s="127"/>
      <c r="AO54" s="127"/>
      <c r="AP54" s="99"/>
      <c r="AQ54" s="99"/>
      <c r="AR54" s="99"/>
      <c r="AS54" s="99"/>
      <c r="AT54" s="102"/>
      <c r="AU54" s="102"/>
      <c r="AV54" s="102"/>
      <c r="AW54" s="102"/>
      <c r="AX54" s="102"/>
      <c r="AY54" s="102"/>
      <c r="AZ54" s="102"/>
      <c r="BA54" s="102"/>
      <c r="BB54" s="130"/>
      <c r="BC54" s="130"/>
      <c r="BD54" s="130"/>
      <c r="BE54" s="29"/>
      <c r="BF54" s="168"/>
      <c r="BG54" s="168"/>
      <c r="BH54" s="168"/>
      <c r="BI54" s="168"/>
      <c r="BJ54" s="168"/>
      <c r="BK54" s="168"/>
      <c r="BL54" s="165"/>
      <c r="BM54" s="165"/>
      <c r="BN54" s="165"/>
      <c r="BO54" s="165"/>
      <c r="BP54" s="165"/>
      <c r="BQ54" s="165"/>
    </row>
    <row r="55" spans="5:69" ht="10.5" customHeight="1" x14ac:dyDescent="0.2">
      <c r="E55" s="133" t="s">
        <v>43</v>
      </c>
      <c r="F55" s="134"/>
      <c r="G55" s="134"/>
      <c r="H55" s="134"/>
      <c r="I55" s="134"/>
      <c r="J55" s="134"/>
      <c r="K55" s="134"/>
      <c r="L55" s="134"/>
      <c r="M55" s="134"/>
      <c r="N55" s="134"/>
      <c r="O55" s="134"/>
      <c r="P55" s="134"/>
      <c r="Q55" s="134"/>
      <c r="R55" s="134"/>
      <c r="S55" s="134"/>
      <c r="T55" s="134"/>
      <c r="U55" s="134"/>
      <c r="V55" s="134"/>
      <c r="W55" s="134"/>
      <c r="X55" s="134"/>
      <c r="Y55" s="134"/>
      <c r="Z55" s="135"/>
      <c r="AA55" s="144">
        <v>3000</v>
      </c>
      <c r="AB55" s="144"/>
      <c r="AC55" s="144"/>
      <c r="AD55" s="144"/>
      <c r="AE55" s="144"/>
      <c r="AF55" s="144"/>
      <c r="AG55" s="144"/>
      <c r="AH55" s="147" t="s">
        <v>34</v>
      </c>
      <c r="AI55" s="147"/>
      <c r="AJ55" s="147"/>
      <c r="AK55" s="147"/>
      <c r="AL55" s="126">
        <f t="shared" ref="AL55" si="19">BL55-BF55</f>
        <v>0</v>
      </c>
      <c r="AM55" s="126"/>
      <c r="AN55" s="126"/>
      <c r="AO55" s="126"/>
      <c r="AP55" s="131" t="s">
        <v>33</v>
      </c>
      <c r="AQ55" s="131"/>
      <c r="AR55" s="131"/>
      <c r="AS55" s="131"/>
      <c r="AT55" s="132">
        <f>AA55*AL55</f>
        <v>0</v>
      </c>
      <c r="AU55" s="132"/>
      <c r="AV55" s="132"/>
      <c r="AW55" s="132"/>
      <c r="AX55" s="132"/>
      <c r="AY55" s="132"/>
      <c r="AZ55" s="132"/>
      <c r="BA55" s="132"/>
      <c r="BB55" s="128" t="s">
        <v>31</v>
      </c>
      <c r="BC55" s="128"/>
      <c r="BD55" s="128"/>
      <c r="BE55" s="30"/>
      <c r="BF55" s="166"/>
      <c r="BG55" s="166"/>
      <c r="BH55" s="166"/>
      <c r="BI55" s="167"/>
      <c r="BJ55" s="167"/>
      <c r="BK55" s="167"/>
      <c r="BL55" s="169">
        <f>COUNTIF(シングルス申込書!$B$7:$B$56,"21")</f>
        <v>0</v>
      </c>
      <c r="BM55" s="169"/>
      <c r="BN55" s="169"/>
      <c r="BO55" s="170"/>
      <c r="BP55" s="170"/>
      <c r="BQ55" s="170"/>
    </row>
    <row r="56" spans="5:69" ht="10.5" customHeight="1" x14ac:dyDescent="0.2">
      <c r="E56" s="122"/>
      <c r="F56" s="123"/>
      <c r="G56" s="123"/>
      <c r="H56" s="123"/>
      <c r="I56" s="123"/>
      <c r="J56" s="123"/>
      <c r="K56" s="123"/>
      <c r="L56" s="123"/>
      <c r="M56" s="123"/>
      <c r="N56" s="123"/>
      <c r="O56" s="123"/>
      <c r="P56" s="123"/>
      <c r="Q56" s="123"/>
      <c r="R56" s="123"/>
      <c r="S56" s="123"/>
      <c r="T56" s="123"/>
      <c r="U56" s="123"/>
      <c r="V56" s="123"/>
      <c r="W56" s="123"/>
      <c r="X56" s="123"/>
      <c r="Y56" s="123"/>
      <c r="Z56" s="124"/>
      <c r="AA56" s="146"/>
      <c r="AB56" s="146"/>
      <c r="AC56" s="146"/>
      <c r="AD56" s="146"/>
      <c r="AE56" s="146"/>
      <c r="AF56" s="146"/>
      <c r="AG56" s="146"/>
      <c r="AH56" s="148"/>
      <c r="AI56" s="148"/>
      <c r="AJ56" s="148"/>
      <c r="AK56" s="148"/>
      <c r="AL56" s="127"/>
      <c r="AM56" s="127"/>
      <c r="AN56" s="127"/>
      <c r="AO56" s="127"/>
      <c r="AP56" s="100"/>
      <c r="AQ56" s="100"/>
      <c r="AR56" s="100"/>
      <c r="AS56" s="100"/>
      <c r="AT56" s="102"/>
      <c r="AU56" s="102"/>
      <c r="AV56" s="102"/>
      <c r="AW56" s="102"/>
      <c r="AX56" s="102"/>
      <c r="AY56" s="102"/>
      <c r="AZ56" s="102"/>
      <c r="BA56" s="102"/>
      <c r="BB56" s="130"/>
      <c r="BC56" s="130"/>
      <c r="BD56" s="130"/>
      <c r="BE56" s="29"/>
      <c r="BF56" s="168"/>
      <c r="BG56" s="168"/>
      <c r="BH56" s="168"/>
      <c r="BI56" s="168"/>
      <c r="BJ56" s="168"/>
      <c r="BK56" s="168"/>
      <c r="BL56" s="159"/>
      <c r="BM56" s="159"/>
      <c r="BN56" s="159"/>
      <c r="BO56" s="159"/>
      <c r="BP56" s="159"/>
      <c r="BQ56" s="159"/>
    </row>
    <row r="57" spans="5:69" ht="10.5" customHeight="1" x14ac:dyDescent="0.2">
      <c r="E57" s="133" t="s">
        <v>42</v>
      </c>
      <c r="F57" s="134"/>
      <c r="G57" s="134"/>
      <c r="H57" s="134"/>
      <c r="I57" s="134"/>
      <c r="J57" s="134"/>
      <c r="K57" s="134"/>
      <c r="L57" s="134"/>
      <c r="M57" s="134"/>
      <c r="N57" s="134"/>
      <c r="O57" s="134"/>
      <c r="P57" s="134"/>
      <c r="Q57" s="134"/>
      <c r="R57" s="134"/>
      <c r="S57" s="134"/>
      <c r="T57" s="134"/>
      <c r="U57" s="134"/>
      <c r="V57" s="134"/>
      <c r="W57" s="134"/>
      <c r="X57" s="134"/>
      <c r="Y57" s="134"/>
      <c r="Z57" s="135"/>
      <c r="AA57" s="144">
        <v>3000</v>
      </c>
      <c r="AB57" s="144"/>
      <c r="AC57" s="144"/>
      <c r="AD57" s="144"/>
      <c r="AE57" s="144"/>
      <c r="AF57" s="144"/>
      <c r="AG57" s="144"/>
      <c r="AH57" s="147" t="s">
        <v>34</v>
      </c>
      <c r="AI57" s="147"/>
      <c r="AJ57" s="147"/>
      <c r="AK57" s="147"/>
      <c r="AL57" s="126">
        <f t="shared" ref="AL57" si="20">BL57-BF57</f>
        <v>0</v>
      </c>
      <c r="AM57" s="126"/>
      <c r="AN57" s="126"/>
      <c r="AO57" s="126"/>
      <c r="AP57" s="131" t="s">
        <v>33</v>
      </c>
      <c r="AQ57" s="131"/>
      <c r="AR57" s="131"/>
      <c r="AS57" s="131"/>
      <c r="AT57" s="132">
        <f>AA57*AL57</f>
        <v>0</v>
      </c>
      <c r="AU57" s="132"/>
      <c r="AV57" s="132"/>
      <c r="AW57" s="132"/>
      <c r="AX57" s="132"/>
      <c r="AY57" s="132"/>
      <c r="AZ57" s="132"/>
      <c r="BA57" s="132"/>
      <c r="BB57" s="128" t="s">
        <v>31</v>
      </c>
      <c r="BC57" s="128"/>
      <c r="BD57" s="128"/>
      <c r="BE57" s="30"/>
      <c r="BF57" s="166"/>
      <c r="BG57" s="166"/>
      <c r="BH57" s="166"/>
      <c r="BI57" s="167"/>
      <c r="BJ57" s="167"/>
      <c r="BK57" s="167"/>
      <c r="BL57" s="169">
        <f>COUNTIF(シングルス申込書!$B$7:$B$56,"22")</f>
        <v>0</v>
      </c>
      <c r="BM57" s="169"/>
      <c r="BN57" s="169"/>
      <c r="BO57" s="170"/>
      <c r="BP57" s="170"/>
      <c r="BQ57" s="170"/>
    </row>
    <row r="58" spans="5:69" ht="10.5" customHeight="1" x14ac:dyDescent="0.2">
      <c r="E58" s="122"/>
      <c r="F58" s="123"/>
      <c r="G58" s="123"/>
      <c r="H58" s="123"/>
      <c r="I58" s="123"/>
      <c r="J58" s="123"/>
      <c r="K58" s="123"/>
      <c r="L58" s="123"/>
      <c r="M58" s="123"/>
      <c r="N58" s="123"/>
      <c r="O58" s="123"/>
      <c r="P58" s="123"/>
      <c r="Q58" s="123"/>
      <c r="R58" s="123"/>
      <c r="S58" s="123"/>
      <c r="T58" s="123"/>
      <c r="U58" s="123"/>
      <c r="V58" s="123"/>
      <c r="W58" s="123"/>
      <c r="X58" s="123"/>
      <c r="Y58" s="123"/>
      <c r="Z58" s="124"/>
      <c r="AA58" s="146"/>
      <c r="AB58" s="146"/>
      <c r="AC58" s="146"/>
      <c r="AD58" s="146"/>
      <c r="AE58" s="146"/>
      <c r="AF58" s="146"/>
      <c r="AG58" s="146"/>
      <c r="AH58" s="148"/>
      <c r="AI58" s="148"/>
      <c r="AJ58" s="148"/>
      <c r="AK58" s="148"/>
      <c r="AL58" s="127"/>
      <c r="AM58" s="127"/>
      <c r="AN58" s="127"/>
      <c r="AO58" s="127"/>
      <c r="AP58" s="100"/>
      <c r="AQ58" s="100"/>
      <c r="AR58" s="100"/>
      <c r="AS58" s="100"/>
      <c r="AT58" s="102"/>
      <c r="AU58" s="102"/>
      <c r="AV58" s="102"/>
      <c r="AW58" s="102"/>
      <c r="AX58" s="102"/>
      <c r="AY58" s="102"/>
      <c r="AZ58" s="102"/>
      <c r="BA58" s="102"/>
      <c r="BB58" s="130"/>
      <c r="BC58" s="130"/>
      <c r="BD58" s="130"/>
      <c r="BE58" s="29"/>
      <c r="BF58" s="168"/>
      <c r="BG58" s="168"/>
      <c r="BH58" s="168"/>
      <c r="BI58" s="168"/>
      <c r="BJ58" s="168"/>
      <c r="BK58" s="168"/>
      <c r="BL58" s="159"/>
      <c r="BM58" s="159"/>
      <c r="BN58" s="159"/>
      <c r="BO58" s="159"/>
      <c r="BP58" s="159"/>
      <c r="BQ58" s="159"/>
    </row>
    <row r="59" spans="5:69" ht="10.5" customHeight="1" x14ac:dyDescent="0.2">
      <c r="E59" s="133" t="s">
        <v>41</v>
      </c>
      <c r="F59" s="134"/>
      <c r="G59" s="134"/>
      <c r="H59" s="134"/>
      <c r="I59" s="134"/>
      <c r="J59" s="134"/>
      <c r="K59" s="134"/>
      <c r="L59" s="134"/>
      <c r="M59" s="134"/>
      <c r="N59" s="134"/>
      <c r="O59" s="134"/>
      <c r="P59" s="134"/>
      <c r="Q59" s="134"/>
      <c r="R59" s="134"/>
      <c r="S59" s="134"/>
      <c r="T59" s="134"/>
      <c r="U59" s="134"/>
      <c r="V59" s="134"/>
      <c r="W59" s="134"/>
      <c r="X59" s="134"/>
      <c r="Y59" s="134"/>
      <c r="Z59" s="135"/>
      <c r="AA59" s="144">
        <v>3000</v>
      </c>
      <c r="AB59" s="144"/>
      <c r="AC59" s="144"/>
      <c r="AD59" s="144"/>
      <c r="AE59" s="144"/>
      <c r="AF59" s="144"/>
      <c r="AG59" s="144"/>
      <c r="AH59" s="147" t="s">
        <v>34</v>
      </c>
      <c r="AI59" s="147"/>
      <c r="AJ59" s="147"/>
      <c r="AK59" s="147"/>
      <c r="AL59" s="126">
        <f t="shared" ref="AL59" si="21">BL59-BF59</f>
        <v>0</v>
      </c>
      <c r="AM59" s="126"/>
      <c r="AN59" s="126"/>
      <c r="AO59" s="126"/>
      <c r="AP59" s="131" t="s">
        <v>33</v>
      </c>
      <c r="AQ59" s="131"/>
      <c r="AR59" s="131"/>
      <c r="AS59" s="131"/>
      <c r="AT59" s="132">
        <f>AA59*AL59</f>
        <v>0</v>
      </c>
      <c r="AU59" s="132"/>
      <c r="AV59" s="132"/>
      <c r="AW59" s="132"/>
      <c r="AX59" s="132"/>
      <c r="AY59" s="132"/>
      <c r="AZ59" s="132"/>
      <c r="BA59" s="132"/>
      <c r="BB59" s="128" t="s">
        <v>31</v>
      </c>
      <c r="BC59" s="128"/>
      <c r="BD59" s="128"/>
      <c r="BE59" s="30"/>
      <c r="BF59" s="166"/>
      <c r="BG59" s="166"/>
      <c r="BH59" s="166"/>
      <c r="BI59" s="167"/>
      <c r="BJ59" s="167"/>
      <c r="BK59" s="167"/>
      <c r="BL59" s="169">
        <f>COUNTIF(シングルス申込書!$B$7:$B$56,"23")</f>
        <v>0</v>
      </c>
      <c r="BM59" s="169"/>
      <c r="BN59" s="169"/>
      <c r="BO59" s="170"/>
      <c r="BP59" s="170"/>
      <c r="BQ59" s="170"/>
    </row>
    <row r="60" spans="5:69" ht="10.5" customHeight="1" x14ac:dyDescent="0.2">
      <c r="E60" s="122"/>
      <c r="F60" s="123"/>
      <c r="G60" s="123"/>
      <c r="H60" s="123"/>
      <c r="I60" s="123"/>
      <c r="J60" s="123"/>
      <c r="K60" s="123"/>
      <c r="L60" s="123"/>
      <c r="M60" s="123"/>
      <c r="N60" s="123"/>
      <c r="O60" s="123"/>
      <c r="P60" s="123"/>
      <c r="Q60" s="123"/>
      <c r="R60" s="123"/>
      <c r="S60" s="123"/>
      <c r="T60" s="123"/>
      <c r="U60" s="123"/>
      <c r="V60" s="123"/>
      <c r="W60" s="123"/>
      <c r="X60" s="123"/>
      <c r="Y60" s="123"/>
      <c r="Z60" s="124"/>
      <c r="AA60" s="146"/>
      <c r="AB60" s="146"/>
      <c r="AC60" s="146"/>
      <c r="AD60" s="146"/>
      <c r="AE60" s="146"/>
      <c r="AF60" s="146"/>
      <c r="AG60" s="146"/>
      <c r="AH60" s="148"/>
      <c r="AI60" s="148"/>
      <c r="AJ60" s="148"/>
      <c r="AK60" s="148"/>
      <c r="AL60" s="127"/>
      <c r="AM60" s="127"/>
      <c r="AN60" s="127"/>
      <c r="AO60" s="127"/>
      <c r="AP60" s="100"/>
      <c r="AQ60" s="100"/>
      <c r="AR60" s="100"/>
      <c r="AS60" s="100"/>
      <c r="AT60" s="102"/>
      <c r="AU60" s="102"/>
      <c r="AV60" s="102"/>
      <c r="AW60" s="102"/>
      <c r="AX60" s="102"/>
      <c r="AY60" s="102"/>
      <c r="AZ60" s="102"/>
      <c r="BA60" s="102"/>
      <c r="BB60" s="130"/>
      <c r="BC60" s="130"/>
      <c r="BD60" s="130"/>
      <c r="BE60" s="29"/>
      <c r="BF60" s="168"/>
      <c r="BG60" s="168"/>
      <c r="BH60" s="168"/>
      <c r="BI60" s="168"/>
      <c r="BJ60" s="168"/>
      <c r="BK60" s="168"/>
      <c r="BL60" s="159"/>
      <c r="BM60" s="159"/>
      <c r="BN60" s="159"/>
      <c r="BO60" s="159"/>
      <c r="BP60" s="159"/>
      <c r="BQ60" s="159"/>
    </row>
    <row r="61" spans="5:69" ht="10.5" customHeight="1" x14ac:dyDescent="0.2">
      <c r="E61" s="133" t="s">
        <v>40</v>
      </c>
      <c r="F61" s="134"/>
      <c r="G61" s="134"/>
      <c r="H61" s="134"/>
      <c r="I61" s="134"/>
      <c r="J61" s="134"/>
      <c r="K61" s="134"/>
      <c r="L61" s="134"/>
      <c r="M61" s="134"/>
      <c r="N61" s="134"/>
      <c r="O61" s="134"/>
      <c r="P61" s="134"/>
      <c r="Q61" s="134"/>
      <c r="R61" s="134"/>
      <c r="S61" s="134"/>
      <c r="T61" s="134"/>
      <c r="U61" s="134"/>
      <c r="V61" s="134"/>
      <c r="W61" s="134"/>
      <c r="X61" s="134"/>
      <c r="Y61" s="134"/>
      <c r="Z61" s="135"/>
      <c r="AA61" s="171" t="s">
        <v>39</v>
      </c>
      <c r="AB61" s="172"/>
      <c r="AC61" s="172"/>
      <c r="AD61" s="172"/>
      <c r="AE61" s="172"/>
      <c r="AF61" s="172"/>
      <c r="AG61" s="172"/>
      <c r="AH61" s="172"/>
      <c r="AI61" s="172"/>
      <c r="AJ61" s="172"/>
      <c r="AK61" s="172"/>
      <c r="AL61" s="126">
        <f t="shared" ref="AL61" si="22">BL61-BF61</f>
        <v>0</v>
      </c>
      <c r="AM61" s="126"/>
      <c r="AN61" s="126"/>
      <c r="AO61" s="126"/>
      <c r="AP61" s="131" t="s">
        <v>77</v>
      </c>
      <c r="AQ61" s="131"/>
      <c r="AR61" s="131"/>
      <c r="AS61" s="131"/>
      <c r="AT61" s="132"/>
      <c r="AU61" s="132"/>
      <c r="AV61" s="132"/>
      <c r="AW61" s="132"/>
      <c r="AX61" s="132"/>
      <c r="AY61" s="132"/>
      <c r="AZ61" s="132"/>
      <c r="BA61" s="132"/>
      <c r="BB61" s="128"/>
      <c r="BC61" s="128"/>
      <c r="BD61" s="128"/>
      <c r="BE61" s="30"/>
      <c r="BF61" s="166"/>
      <c r="BG61" s="166"/>
      <c r="BH61" s="166"/>
      <c r="BI61" s="167"/>
      <c r="BJ61" s="167"/>
      <c r="BK61" s="167"/>
      <c r="BL61" s="163">
        <f>COUNTIF(シングルス申込書!$B$7:$B$56,"24")</f>
        <v>0</v>
      </c>
      <c r="BM61" s="163"/>
      <c r="BN61" s="163"/>
      <c r="BO61" s="164"/>
      <c r="BP61" s="164"/>
      <c r="BQ61" s="164"/>
    </row>
    <row r="62" spans="5:69" ht="10.5" customHeight="1" x14ac:dyDescent="0.2">
      <c r="E62" s="122"/>
      <c r="F62" s="123"/>
      <c r="G62" s="123"/>
      <c r="H62" s="123"/>
      <c r="I62" s="123"/>
      <c r="J62" s="123"/>
      <c r="K62" s="123"/>
      <c r="L62" s="123"/>
      <c r="M62" s="123"/>
      <c r="N62" s="123"/>
      <c r="O62" s="123"/>
      <c r="P62" s="123"/>
      <c r="Q62" s="123"/>
      <c r="R62" s="123"/>
      <c r="S62" s="123"/>
      <c r="T62" s="123"/>
      <c r="U62" s="123"/>
      <c r="V62" s="123"/>
      <c r="W62" s="123"/>
      <c r="X62" s="123"/>
      <c r="Y62" s="123"/>
      <c r="Z62" s="124"/>
      <c r="AA62" s="173"/>
      <c r="AB62" s="174"/>
      <c r="AC62" s="174"/>
      <c r="AD62" s="174"/>
      <c r="AE62" s="174"/>
      <c r="AF62" s="174"/>
      <c r="AG62" s="174"/>
      <c r="AH62" s="174"/>
      <c r="AI62" s="174"/>
      <c r="AJ62" s="174"/>
      <c r="AK62" s="174"/>
      <c r="AL62" s="127"/>
      <c r="AM62" s="127"/>
      <c r="AN62" s="127"/>
      <c r="AO62" s="127"/>
      <c r="AP62" s="100"/>
      <c r="AQ62" s="100"/>
      <c r="AR62" s="100"/>
      <c r="AS62" s="100"/>
      <c r="AT62" s="102"/>
      <c r="AU62" s="102"/>
      <c r="AV62" s="102"/>
      <c r="AW62" s="102"/>
      <c r="AX62" s="102"/>
      <c r="AY62" s="102"/>
      <c r="AZ62" s="102"/>
      <c r="BA62" s="102"/>
      <c r="BB62" s="130"/>
      <c r="BC62" s="130"/>
      <c r="BD62" s="130"/>
      <c r="BE62" s="29"/>
      <c r="BF62" s="168"/>
      <c r="BG62" s="168"/>
      <c r="BH62" s="168"/>
      <c r="BI62" s="168"/>
      <c r="BJ62" s="168"/>
      <c r="BK62" s="168"/>
      <c r="BL62" s="159"/>
      <c r="BM62" s="159"/>
      <c r="BN62" s="159"/>
      <c r="BO62" s="159"/>
      <c r="BP62" s="159"/>
      <c r="BQ62" s="159"/>
    </row>
    <row r="63" spans="5:69" ht="10.5" customHeight="1" x14ac:dyDescent="0.2">
      <c r="E63" s="119" t="s">
        <v>38</v>
      </c>
      <c r="F63" s="120"/>
      <c r="G63" s="120"/>
      <c r="H63" s="120"/>
      <c r="I63" s="120"/>
      <c r="J63" s="120"/>
      <c r="K63" s="120"/>
      <c r="L63" s="120"/>
      <c r="M63" s="120"/>
      <c r="N63" s="120"/>
      <c r="O63" s="120"/>
      <c r="P63" s="120"/>
      <c r="Q63" s="120"/>
      <c r="R63" s="120"/>
      <c r="S63" s="120"/>
      <c r="T63" s="120"/>
      <c r="U63" s="120"/>
      <c r="V63" s="120"/>
      <c r="W63" s="120"/>
      <c r="X63" s="120"/>
      <c r="Y63" s="120"/>
      <c r="Z63" s="121"/>
      <c r="AA63" s="101">
        <v>3000</v>
      </c>
      <c r="AB63" s="101"/>
      <c r="AC63" s="101"/>
      <c r="AD63" s="101"/>
      <c r="AE63" s="101"/>
      <c r="AF63" s="101"/>
      <c r="AG63" s="101"/>
      <c r="AH63" s="83" t="s">
        <v>34</v>
      </c>
      <c r="AI63" s="83"/>
      <c r="AJ63" s="83"/>
      <c r="AK63" s="83"/>
      <c r="AL63" s="126">
        <f t="shared" ref="AL63" si="23">BL63-BF63</f>
        <v>0</v>
      </c>
      <c r="AM63" s="126"/>
      <c r="AN63" s="126"/>
      <c r="AO63" s="126"/>
      <c r="AP63" s="99" t="s">
        <v>33</v>
      </c>
      <c r="AQ63" s="99"/>
      <c r="AR63" s="99"/>
      <c r="AS63" s="99"/>
      <c r="AT63" s="101">
        <f>AA63*AL63</f>
        <v>0</v>
      </c>
      <c r="AU63" s="101"/>
      <c r="AV63" s="101"/>
      <c r="AW63" s="101"/>
      <c r="AX63" s="101"/>
      <c r="AY63" s="101"/>
      <c r="AZ63" s="101"/>
      <c r="BA63" s="101"/>
      <c r="BB63" s="103" t="s">
        <v>31</v>
      </c>
      <c r="BC63" s="103"/>
      <c r="BD63" s="103"/>
      <c r="BE63" s="28"/>
      <c r="BF63" s="160"/>
      <c r="BG63" s="160"/>
      <c r="BH63" s="160"/>
      <c r="BI63" s="161"/>
      <c r="BJ63" s="161"/>
      <c r="BK63" s="161"/>
      <c r="BL63" s="163">
        <f>COUNTIF(シングルス申込書!$B$7:$B$56,"25")</f>
        <v>0</v>
      </c>
      <c r="BM63" s="163"/>
      <c r="BN63" s="163"/>
      <c r="BO63" s="164"/>
      <c r="BP63" s="164"/>
      <c r="BQ63" s="164"/>
    </row>
    <row r="64" spans="5:69" ht="10.5" customHeight="1" x14ac:dyDescent="0.2">
      <c r="E64" s="137"/>
      <c r="F64" s="120"/>
      <c r="G64" s="120"/>
      <c r="H64" s="120"/>
      <c r="I64" s="120"/>
      <c r="J64" s="120"/>
      <c r="K64" s="120"/>
      <c r="L64" s="120"/>
      <c r="M64" s="120"/>
      <c r="N64" s="120"/>
      <c r="O64" s="120"/>
      <c r="P64" s="120"/>
      <c r="Q64" s="120"/>
      <c r="R64" s="120"/>
      <c r="S64" s="120"/>
      <c r="T64" s="120"/>
      <c r="U64" s="120"/>
      <c r="V64" s="120"/>
      <c r="W64" s="120"/>
      <c r="X64" s="120"/>
      <c r="Y64" s="120"/>
      <c r="Z64" s="121"/>
      <c r="AA64" s="102"/>
      <c r="AB64" s="102"/>
      <c r="AC64" s="102"/>
      <c r="AD64" s="102"/>
      <c r="AE64" s="102"/>
      <c r="AF64" s="102"/>
      <c r="AG64" s="102"/>
      <c r="AH64" s="83"/>
      <c r="AI64" s="83"/>
      <c r="AJ64" s="83"/>
      <c r="AK64" s="83"/>
      <c r="AL64" s="127"/>
      <c r="AM64" s="127"/>
      <c r="AN64" s="127"/>
      <c r="AO64" s="127"/>
      <c r="AP64" s="99"/>
      <c r="AQ64" s="99"/>
      <c r="AR64" s="99"/>
      <c r="AS64" s="99"/>
      <c r="AT64" s="102"/>
      <c r="AU64" s="102"/>
      <c r="AV64" s="102"/>
      <c r="AW64" s="102"/>
      <c r="AX64" s="102"/>
      <c r="AY64" s="102"/>
      <c r="AZ64" s="102"/>
      <c r="BA64" s="102"/>
      <c r="BB64" s="130"/>
      <c r="BC64" s="130"/>
      <c r="BD64" s="130"/>
      <c r="BE64" s="29"/>
      <c r="BF64" s="162"/>
      <c r="BG64" s="162"/>
      <c r="BH64" s="162"/>
      <c r="BI64" s="162"/>
      <c r="BJ64" s="162"/>
      <c r="BK64" s="162"/>
      <c r="BL64" s="159"/>
      <c r="BM64" s="159"/>
      <c r="BN64" s="159"/>
      <c r="BO64" s="159"/>
      <c r="BP64" s="159"/>
      <c r="BQ64" s="159"/>
    </row>
    <row r="65" spans="2:72" ht="10.5" customHeight="1" x14ac:dyDescent="0.2">
      <c r="E65" s="133" t="s">
        <v>37</v>
      </c>
      <c r="F65" s="134"/>
      <c r="G65" s="134"/>
      <c r="H65" s="134"/>
      <c r="I65" s="134"/>
      <c r="J65" s="134"/>
      <c r="K65" s="134"/>
      <c r="L65" s="134"/>
      <c r="M65" s="134"/>
      <c r="N65" s="134"/>
      <c r="O65" s="134"/>
      <c r="P65" s="134"/>
      <c r="Q65" s="134"/>
      <c r="R65" s="134"/>
      <c r="S65" s="134"/>
      <c r="T65" s="134"/>
      <c r="U65" s="134"/>
      <c r="V65" s="134"/>
      <c r="W65" s="134"/>
      <c r="X65" s="134"/>
      <c r="Y65" s="134"/>
      <c r="Z65" s="135"/>
      <c r="AA65" s="132">
        <v>3000</v>
      </c>
      <c r="AB65" s="132"/>
      <c r="AC65" s="132"/>
      <c r="AD65" s="132"/>
      <c r="AE65" s="132"/>
      <c r="AF65" s="132"/>
      <c r="AG65" s="132"/>
      <c r="AH65" s="136" t="s">
        <v>34</v>
      </c>
      <c r="AI65" s="136"/>
      <c r="AJ65" s="136"/>
      <c r="AK65" s="136"/>
      <c r="AL65" s="126">
        <f t="shared" ref="AL65" si="24">BL65-BF65</f>
        <v>0</v>
      </c>
      <c r="AM65" s="126"/>
      <c r="AN65" s="126"/>
      <c r="AO65" s="126"/>
      <c r="AP65" s="131" t="s">
        <v>33</v>
      </c>
      <c r="AQ65" s="131"/>
      <c r="AR65" s="131"/>
      <c r="AS65" s="131"/>
      <c r="AT65" s="132">
        <f>AA65*AL65</f>
        <v>0</v>
      </c>
      <c r="AU65" s="132"/>
      <c r="AV65" s="132"/>
      <c r="AW65" s="132"/>
      <c r="AX65" s="132"/>
      <c r="AY65" s="132"/>
      <c r="AZ65" s="132"/>
      <c r="BA65" s="132"/>
      <c r="BB65" s="128" t="s">
        <v>31</v>
      </c>
      <c r="BC65" s="128"/>
      <c r="BD65" s="128"/>
      <c r="BE65" s="30"/>
      <c r="BF65" s="160"/>
      <c r="BG65" s="160"/>
      <c r="BH65" s="160"/>
      <c r="BI65" s="161"/>
      <c r="BJ65" s="161"/>
      <c r="BK65" s="161"/>
      <c r="BL65" s="163">
        <f>COUNTIF(シングルス申込書!$B$7:$B$56,"26")</f>
        <v>0</v>
      </c>
      <c r="BM65" s="163"/>
      <c r="BN65" s="163"/>
      <c r="BO65" s="164"/>
      <c r="BP65" s="164"/>
      <c r="BQ65" s="164"/>
    </row>
    <row r="66" spans="2:72" ht="10.5" customHeight="1" x14ac:dyDescent="0.2">
      <c r="E66" s="122"/>
      <c r="F66" s="123"/>
      <c r="G66" s="123"/>
      <c r="H66" s="123"/>
      <c r="I66" s="123"/>
      <c r="J66" s="123"/>
      <c r="K66" s="123"/>
      <c r="L66" s="123"/>
      <c r="M66" s="123"/>
      <c r="N66" s="123"/>
      <c r="O66" s="123"/>
      <c r="P66" s="123"/>
      <c r="Q66" s="123"/>
      <c r="R66" s="123"/>
      <c r="S66" s="123"/>
      <c r="T66" s="123"/>
      <c r="U66" s="123"/>
      <c r="V66" s="123"/>
      <c r="W66" s="123"/>
      <c r="X66" s="123"/>
      <c r="Y66" s="123"/>
      <c r="Z66" s="124"/>
      <c r="AA66" s="102"/>
      <c r="AB66" s="102"/>
      <c r="AC66" s="102"/>
      <c r="AD66" s="102"/>
      <c r="AE66" s="102"/>
      <c r="AF66" s="102"/>
      <c r="AG66" s="102"/>
      <c r="AH66" s="125"/>
      <c r="AI66" s="125"/>
      <c r="AJ66" s="125"/>
      <c r="AK66" s="125"/>
      <c r="AL66" s="127"/>
      <c r="AM66" s="127"/>
      <c r="AN66" s="127"/>
      <c r="AO66" s="127"/>
      <c r="AP66" s="100"/>
      <c r="AQ66" s="100"/>
      <c r="AR66" s="100"/>
      <c r="AS66" s="100"/>
      <c r="AT66" s="102"/>
      <c r="AU66" s="102"/>
      <c r="AV66" s="102"/>
      <c r="AW66" s="102"/>
      <c r="AX66" s="102"/>
      <c r="AY66" s="102"/>
      <c r="AZ66" s="102"/>
      <c r="BA66" s="102"/>
      <c r="BB66" s="130"/>
      <c r="BC66" s="130"/>
      <c r="BD66" s="130"/>
      <c r="BE66" s="29"/>
      <c r="BF66" s="162"/>
      <c r="BG66" s="162"/>
      <c r="BH66" s="162"/>
      <c r="BI66" s="162"/>
      <c r="BJ66" s="162"/>
      <c r="BK66" s="162"/>
      <c r="BL66" s="165"/>
      <c r="BM66" s="165"/>
      <c r="BN66" s="165"/>
      <c r="BO66" s="165"/>
      <c r="BP66" s="165"/>
      <c r="BQ66" s="165"/>
    </row>
    <row r="67" spans="2:72" ht="10.5" customHeight="1" x14ac:dyDescent="0.2">
      <c r="E67" s="119" t="s">
        <v>36</v>
      </c>
      <c r="F67" s="120"/>
      <c r="G67" s="120"/>
      <c r="H67" s="120"/>
      <c r="I67" s="120"/>
      <c r="J67" s="120"/>
      <c r="K67" s="120"/>
      <c r="L67" s="120"/>
      <c r="M67" s="120"/>
      <c r="N67" s="120"/>
      <c r="O67" s="120"/>
      <c r="P67" s="120"/>
      <c r="Q67" s="120"/>
      <c r="R67" s="120"/>
      <c r="S67" s="120"/>
      <c r="T67" s="120"/>
      <c r="U67" s="120"/>
      <c r="V67" s="120"/>
      <c r="W67" s="120"/>
      <c r="X67" s="120"/>
      <c r="Y67" s="120"/>
      <c r="Z67" s="121"/>
      <c r="AA67" s="101">
        <v>2000</v>
      </c>
      <c r="AB67" s="101"/>
      <c r="AC67" s="101"/>
      <c r="AD67" s="101"/>
      <c r="AE67" s="101"/>
      <c r="AF67" s="101"/>
      <c r="AG67" s="101"/>
      <c r="AH67" s="83" t="s">
        <v>34</v>
      </c>
      <c r="AI67" s="83"/>
      <c r="AJ67" s="83"/>
      <c r="AK67" s="83"/>
      <c r="AL67" s="126">
        <f t="shared" ref="AL67" si="25">BL67-BF67</f>
        <v>0</v>
      </c>
      <c r="AM67" s="126"/>
      <c r="AN67" s="126"/>
      <c r="AO67" s="126"/>
      <c r="AP67" s="99" t="s">
        <v>33</v>
      </c>
      <c r="AQ67" s="99"/>
      <c r="AR67" s="99"/>
      <c r="AS67" s="99"/>
      <c r="AT67" s="101">
        <f>AA67*AL67</f>
        <v>0</v>
      </c>
      <c r="AU67" s="101"/>
      <c r="AV67" s="101"/>
      <c r="AW67" s="101"/>
      <c r="AX67" s="101"/>
      <c r="AY67" s="101"/>
      <c r="AZ67" s="101"/>
      <c r="BA67" s="101"/>
      <c r="BB67" s="103" t="s">
        <v>31</v>
      </c>
      <c r="BC67" s="103"/>
      <c r="BD67" s="103"/>
      <c r="BE67" s="28"/>
      <c r="BF67" s="160"/>
      <c r="BG67" s="160"/>
      <c r="BH67" s="160"/>
      <c r="BI67" s="161"/>
      <c r="BJ67" s="161"/>
      <c r="BK67" s="161"/>
      <c r="BL67" s="169">
        <f>COUNTIF(シングルス申込書!$B$7:$B$56,"27")</f>
        <v>0</v>
      </c>
      <c r="BM67" s="169"/>
      <c r="BN67" s="169"/>
      <c r="BO67" s="170"/>
      <c r="BP67" s="170"/>
      <c r="BQ67" s="170"/>
    </row>
    <row r="68" spans="2:72" ht="10.5" customHeight="1" x14ac:dyDescent="0.2">
      <c r="E68" s="137"/>
      <c r="F68" s="120"/>
      <c r="G68" s="120"/>
      <c r="H68" s="120"/>
      <c r="I68" s="120"/>
      <c r="J68" s="120"/>
      <c r="K68" s="120"/>
      <c r="L68" s="120"/>
      <c r="M68" s="120"/>
      <c r="N68" s="120"/>
      <c r="O68" s="120"/>
      <c r="P68" s="120"/>
      <c r="Q68" s="120"/>
      <c r="R68" s="120"/>
      <c r="S68" s="120"/>
      <c r="T68" s="120"/>
      <c r="U68" s="120"/>
      <c r="V68" s="120"/>
      <c r="W68" s="120"/>
      <c r="X68" s="120"/>
      <c r="Y68" s="120"/>
      <c r="Z68" s="121"/>
      <c r="AA68" s="102"/>
      <c r="AB68" s="102"/>
      <c r="AC68" s="102"/>
      <c r="AD68" s="102"/>
      <c r="AE68" s="102"/>
      <c r="AF68" s="102"/>
      <c r="AG68" s="102"/>
      <c r="AH68" s="83"/>
      <c r="AI68" s="83"/>
      <c r="AJ68" s="83"/>
      <c r="AK68" s="83"/>
      <c r="AL68" s="127"/>
      <c r="AM68" s="127"/>
      <c r="AN68" s="127"/>
      <c r="AO68" s="127"/>
      <c r="AP68" s="99"/>
      <c r="AQ68" s="99"/>
      <c r="AR68" s="99"/>
      <c r="AS68" s="99"/>
      <c r="AT68" s="102"/>
      <c r="AU68" s="102"/>
      <c r="AV68" s="102"/>
      <c r="AW68" s="102"/>
      <c r="AX68" s="102"/>
      <c r="AY68" s="102"/>
      <c r="AZ68" s="102"/>
      <c r="BA68" s="102"/>
      <c r="BB68" s="130"/>
      <c r="BC68" s="130"/>
      <c r="BD68" s="130"/>
      <c r="BE68" s="29"/>
      <c r="BF68" s="162"/>
      <c r="BG68" s="162"/>
      <c r="BH68" s="162"/>
      <c r="BI68" s="162"/>
      <c r="BJ68" s="162"/>
      <c r="BK68" s="162"/>
      <c r="BL68" s="159"/>
      <c r="BM68" s="159"/>
      <c r="BN68" s="159"/>
      <c r="BO68" s="159"/>
      <c r="BP68" s="159"/>
      <c r="BQ68" s="159"/>
    </row>
    <row r="69" spans="2:72" ht="10.5" customHeight="1" x14ac:dyDescent="0.2">
      <c r="E69" s="133" t="s">
        <v>35</v>
      </c>
      <c r="F69" s="134"/>
      <c r="G69" s="134"/>
      <c r="H69" s="134"/>
      <c r="I69" s="134"/>
      <c r="J69" s="134"/>
      <c r="K69" s="134"/>
      <c r="L69" s="134"/>
      <c r="M69" s="134"/>
      <c r="N69" s="134"/>
      <c r="O69" s="134"/>
      <c r="P69" s="134"/>
      <c r="Q69" s="134"/>
      <c r="R69" s="134"/>
      <c r="S69" s="134"/>
      <c r="T69" s="134"/>
      <c r="U69" s="134"/>
      <c r="V69" s="134"/>
      <c r="W69" s="134"/>
      <c r="X69" s="134"/>
      <c r="Y69" s="134"/>
      <c r="Z69" s="135"/>
      <c r="AA69" s="132">
        <v>2000</v>
      </c>
      <c r="AB69" s="132"/>
      <c r="AC69" s="132"/>
      <c r="AD69" s="132"/>
      <c r="AE69" s="132"/>
      <c r="AF69" s="132"/>
      <c r="AG69" s="132"/>
      <c r="AH69" s="136" t="s">
        <v>34</v>
      </c>
      <c r="AI69" s="136"/>
      <c r="AJ69" s="136"/>
      <c r="AK69" s="136"/>
      <c r="AL69" s="126">
        <f t="shared" ref="AL69" si="26">BL69-BF69</f>
        <v>0</v>
      </c>
      <c r="AM69" s="126"/>
      <c r="AN69" s="126"/>
      <c r="AO69" s="126"/>
      <c r="AP69" s="131" t="s">
        <v>33</v>
      </c>
      <c r="AQ69" s="131"/>
      <c r="AR69" s="131"/>
      <c r="AS69" s="131"/>
      <c r="AT69" s="132">
        <f>AA69*AL69</f>
        <v>0</v>
      </c>
      <c r="AU69" s="132"/>
      <c r="AV69" s="132"/>
      <c r="AW69" s="132"/>
      <c r="AX69" s="132"/>
      <c r="AY69" s="132"/>
      <c r="AZ69" s="132"/>
      <c r="BA69" s="132"/>
      <c r="BB69" s="128" t="s">
        <v>31</v>
      </c>
      <c r="BC69" s="128"/>
      <c r="BD69" s="128"/>
      <c r="BE69" s="30"/>
      <c r="BF69" s="160"/>
      <c r="BG69" s="160"/>
      <c r="BH69" s="160"/>
      <c r="BI69" s="161"/>
      <c r="BJ69" s="161"/>
      <c r="BK69" s="161"/>
      <c r="BL69" s="163">
        <f>COUNTIF(シングルス申込書!$B$7:$B$56,"28")</f>
        <v>0</v>
      </c>
      <c r="BM69" s="163"/>
      <c r="BN69" s="163"/>
      <c r="BO69" s="164"/>
      <c r="BP69" s="164"/>
      <c r="BQ69" s="164"/>
    </row>
    <row r="70" spans="2:72" ht="10.5" customHeight="1" x14ac:dyDescent="0.2">
      <c r="E70" s="122"/>
      <c r="F70" s="123"/>
      <c r="G70" s="123"/>
      <c r="H70" s="123"/>
      <c r="I70" s="123"/>
      <c r="J70" s="123"/>
      <c r="K70" s="123"/>
      <c r="L70" s="123"/>
      <c r="M70" s="123"/>
      <c r="N70" s="123"/>
      <c r="O70" s="123"/>
      <c r="P70" s="123"/>
      <c r="Q70" s="123"/>
      <c r="R70" s="123"/>
      <c r="S70" s="123"/>
      <c r="T70" s="123"/>
      <c r="U70" s="123"/>
      <c r="V70" s="123"/>
      <c r="W70" s="123"/>
      <c r="X70" s="123"/>
      <c r="Y70" s="123"/>
      <c r="Z70" s="124"/>
      <c r="AA70" s="102"/>
      <c r="AB70" s="102"/>
      <c r="AC70" s="102"/>
      <c r="AD70" s="102"/>
      <c r="AE70" s="102"/>
      <c r="AF70" s="102"/>
      <c r="AG70" s="102"/>
      <c r="AH70" s="125"/>
      <c r="AI70" s="125"/>
      <c r="AJ70" s="125"/>
      <c r="AK70" s="125"/>
      <c r="AL70" s="127"/>
      <c r="AM70" s="127"/>
      <c r="AN70" s="127"/>
      <c r="AO70" s="127"/>
      <c r="AP70" s="100"/>
      <c r="AQ70" s="100"/>
      <c r="AR70" s="100"/>
      <c r="AS70" s="100"/>
      <c r="AT70" s="102"/>
      <c r="AU70" s="102"/>
      <c r="AV70" s="102"/>
      <c r="AW70" s="102"/>
      <c r="AX70" s="102"/>
      <c r="AY70" s="102"/>
      <c r="AZ70" s="102"/>
      <c r="BA70" s="102"/>
      <c r="BB70" s="130"/>
      <c r="BC70" s="130"/>
      <c r="BD70" s="130"/>
      <c r="BE70" s="34"/>
      <c r="BF70" s="157"/>
      <c r="BG70" s="157"/>
      <c r="BH70" s="157"/>
      <c r="BI70" s="157"/>
      <c r="BJ70" s="157"/>
      <c r="BK70" s="157"/>
      <c r="BL70" s="165"/>
      <c r="BM70" s="165"/>
      <c r="BN70" s="165"/>
      <c r="BO70" s="165"/>
      <c r="BP70" s="165"/>
      <c r="BQ70" s="165"/>
    </row>
    <row r="71" spans="2:72" ht="10.5" customHeight="1" x14ac:dyDescent="0.2">
      <c r="E71" s="116" t="s">
        <v>32</v>
      </c>
      <c r="F71" s="80"/>
      <c r="G71" s="80"/>
      <c r="H71" s="80"/>
      <c r="I71" s="80"/>
      <c r="J71" s="80"/>
      <c r="K71" s="80"/>
      <c r="L71" s="80"/>
      <c r="M71" s="80"/>
      <c r="N71" s="80"/>
      <c r="O71" s="80"/>
      <c r="P71" s="80"/>
      <c r="Q71" s="80"/>
      <c r="R71" s="80"/>
      <c r="S71" s="80"/>
      <c r="T71" s="80"/>
      <c r="U71" s="80"/>
      <c r="V71" s="80"/>
      <c r="W71" s="80"/>
      <c r="X71" s="80"/>
      <c r="Y71" s="80"/>
      <c r="Z71" s="117"/>
      <c r="AA71" s="35"/>
      <c r="AB71" s="154">
        <f>SUM(AT15:BA70)</f>
        <v>0</v>
      </c>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1" t="s">
        <v>31</v>
      </c>
      <c r="BC71" s="151"/>
      <c r="BD71" s="151"/>
      <c r="BE71" s="36"/>
      <c r="BF71" s="64">
        <f>SUM(BF15:BK69)</f>
        <v>0</v>
      </c>
      <c r="BG71" s="64"/>
      <c r="BH71" s="64"/>
      <c r="BI71" s="65"/>
      <c r="BJ71" s="65"/>
      <c r="BK71" s="65"/>
      <c r="BL71" s="64">
        <f>SUM(BL15:BQ69)</f>
        <v>0</v>
      </c>
      <c r="BM71" s="64"/>
      <c r="BN71" s="64"/>
      <c r="BO71" s="65"/>
      <c r="BP71" s="65"/>
      <c r="BQ71" s="65"/>
    </row>
    <row r="72" spans="2:72" ht="10.5" customHeight="1" x14ac:dyDescent="0.2">
      <c r="E72" s="85"/>
      <c r="F72" s="86"/>
      <c r="G72" s="86"/>
      <c r="H72" s="86"/>
      <c r="I72" s="86"/>
      <c r="J72" s="86"/>
      <c r="K72" s="86"/>
      <c r="L72" s="86"/>
      <c r="M72" s="86"/>
      <c r="N72" s="86"/>
      <c r="O72" s="86"/>
      <c r="P72" s="86"/>
      <c r="Q72" s="86"/>
      <c r="R72" s="86"/>
      <c r="S72" s="86"/>
      <c r="T72" s="86"/>
      <c r="U72" s="86"/>
      <c r="V72" s="86"/>
      <c r="W72" s="86"/>
      <c r="X72" s="86"/>
      <c r="Y72" s="86"/>
      <c r="Z72" s="118"/>
      <c r="AA72" s="37"/>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2"/>
      <c r="BC72" s="152"/>
      <c r="BD72" s="152"/>
      <c r="BE72" s="34"/>
      <c r="BF72" s="65"/>
      <c r="BG72" s="65"/>
      <c r="BH72" s="65"/>
      <c r="BI72" s="65"/>
      <c r="BJ72" s="65"/>
      <c r="BK72" s="65"/>
      <c r="BL72" s="65"/>
      <c r="BM72" s="65"/>
      <c r="BN72" s="65"/>
      <c r="BO72" s="65"/>
      <c r="BP72" s="65"/>
      <c r="BQ72" s="65"/>
    </row>
    <row r="73" spans="2:72" ht="6" customHeight="1" x14ac:dyDescent="0.25">
      <c r="J73" s="23"/>
      <c r="K73" s="23"/>
      <c r="L73" s="23"/>
      <c r="M73" s="23"/>
      <c r="N73" s="23"/>
      <c r="O73" s="23"/>
      <c r="P73" s="23"/>
      <c r="Q73" s="23"/>
      <c r="R73" s="23"/>
      <c r="S73" s="23"/>
      <c r="T73" s="23"/>
      <c r="U73" s="23"/>
      <c r="V73" s="23"/>
      <c r="W73" s="23"/>
      <c r="X73" s="23"/>
      <c r="Y73" s="23"/>
      <c r="Z73" s="23"/>
      <c r="AA73" s="23"/>
      <c r="AB73" s="23"/>
      <c r="AC73" s="23"/>
      <c r="AD73" s="23"/>
      <c r="AE73" s="21"/>
      <c r="AF73" s="21"/>
      <c r="AG73" s="21"/>
      <c r="AH73" s="21"/>
      <c r="AI73" s="21"/>
      <c r="AJ73" s="21"/>
      <c r="AK73" s="21"/>
      <c r="AL73" s="22"/>
      <c r="AM73" s="22"/>
      <c r="AN73" s="22"/>
      <c r="AO73" s="22"/>
      <c r="AP73" s="22"/>
      <c r="AQ73" s="22"/>
      <c r="AR73" s="22"/>
      <c r="AS73" s="22"/>
      <c r="AT73" s="22"/>
      <c r="AU73" s="22"/>
      <c r="AV73" s="22"/>
      <c r="AW73" s="22"/>
      <c r="AX73" s="21"/>
      <c r="AY73" s="21"/>
      <c r="AZ73" s="21"/>
      <c r="BA73" s="21"/>
      <c r="BB73" s="21"/>
      <c r="BC73" s="21"/>
      <c r="BD73" s="21"/>
      <c r="BE73" s="21"/>
      <c r="BF73" s="21"/>
      <c r="BG73" s="21"/>
      <c r="BH73" s="21"/>
      <c r="BI73" s="21"/>
      <c r="BJ73" s="21"/>
    </row>
    <row r="74" spans="2:72" ht="15" customHeight="1" thickBot="1" x14ac:dyDescent="0.25">
      <c r="B74" s="72" t="s">
        <v>30</v>
      </c>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row>
    <row r="75" spans="2:72" ht="24" customHeight="1" x14ac:dyDescent="0.2">
      <c r="B75" s="20"/>
      <c r="C75" s="73" t="s">
        <v>29</v>
      </c>
      <c r="D75" s="74"/>
      <c r="E75" s="74"/>
      <c r="F75" s="74"/>
      <c r="G75" s="74"/>
      <c r="H75" s="74"/>
      <c r="I75" s="74"/>
      <c r="J75" s="74"/>
      <c r="K75" s="75"/>
      <c r="L75" s="76"/>
      <c r="M75" s="76"/>
      <c r="N75" s="76"/>
      <c r="O75" s="76"/>
      <c r="P75" s="76"/>
      <c r="Q75" s="76"/>
      <c r="R75" s="76"/>
      <c r="S75" s="76"/>
      <c r="T75" s="76"/>
      <c r="U75" s="76"/>
      <c r="V75" s="76"/>
      <c r="W75" s="76"/>
      <c r="X75" s="76"/>
      <c r="Y75" s="76"/>
      <c r="Z75" s="76"/>
      <c r="AA75" s="77"/>
      <c r="AB75" s="74" t="s">
        <v>28</v>
      </c>
      <c r="AC75" s="74"/>
      <c r="AD75" s="74"/>
      <c r="AE75" s="74"/>
      <c r="AF75" s="74"/>
      <c r="AG75" s="74"/>
      <c r="AH75" s="74"/>
      <c r="AI75" s="74"/>
      <c r="AJ75" s="75" t="s">
        <v>27</v>
      </c>
      <c r="AK75" s="76"/>
      <c r="AL75" s="76"/>
      <c r="AM75" s="76"/>
      <c r="AN75" s="76"/>
      <c r="AO75" s="76"/>
      <c r="AP75" s="76"/>
      <c r="AQ75" s="76"/>
      <c r="AR75" s="76"/>
      <c r="AS75" s="76"/>
      <c r="AT75" s="76"/>
      <c r="AU75" s="77"/>
      <c r="AV75" s="74" t="s">
        <v>26</v>
      </c>
      <c r="AW75" s="74"/>
      <c r="AX75" s="74"/>
      <c r="AY75" s="74"/>
      <c r="AZ75" s="74"/>
      <c r="BA75" s="74"/>
      <c r="BB75" s="74"/>
      <c r="BC75" s="74"/>
      <c r="BD75" s="75"/>
      <c r="BE75" s="76"/>
      <c r="BF75" s="76"/>
      <c r="BG75" s="76"/>
      <c r="BH75" s="76"/>
      <c r="BI75" s="76"/>
      <c r="BJ75" s="76"/>
      <c r="BK75" s="76"/>
      <c r="BL75" s="76"/>
      <c r="BM75" s="76"/>
      <c r="BN75" s="76"/>
      <c r="BO75" s="76"/>
      <c r="BP75" s="76"/>
      <c r="BQ75" s="76"/>
      <c r="BR75" s="76"/>
      <c r="BS75" s="78"/>
      <c r="BT75" s="20"/>
    </row>
    <row r="76" spans="2:72" ht="24" customHeight="1" thickBot="1" x14ac:dyDescent="0.25">
      <c r="B76" s="20"/>
      <c r="C76" s="69" t="s">
        <v>25</v>
      </c>
      <c r="D76" s="70"/>
      <c r="E76" s="70"/>
      <c r="F76" s="70"/>
      <c r="G76" s="70"/>
      <c r="H76" s="70"/>
      <c r="I76" s="70"/>
      <c r="J76" s="70"/>
      <c r="K76" s="66"/>
      <c r="L76" s="67"/>
      <c r="M76" s="67"/>
      <c r="N76" s="67"/>
      <c r="O76" s="67"/>
      <c r="P76" s="67"/>
      <c r="Q76" s="67"/>
      <c r="R76" s="67"/>
      <c r="S76" s="67"/>
      <c r="T76" s="67"/>
      <c r="U76" s="67"/>
      <c r="V76" s="67"/>
      <c r="W76" s="67"/>
      <c r="X76" s="67"/>
      <c r="Y76" s="67"/>
      <c r="Z76" s="67"/>
      <c r="AA76" s="71"/>
      <c r="AB76" s="70" t="s">
        <v>24</v>
      </c>
      <c r="AC76" s="70"/>
      <c r="AD76" s="70"/>
      <c r="AE76" s="70"/>
      <c r="AF76" s="70"/>
      <c r="AG76" s="70"/>
      <c r="AH76" s="70"/>
      <c r="AI76" s="70"/>
      <c r="AJ76" s="66"/>
      <c r="AK76" s="67"/>
      <c r="AL76" s="67"/>
      <c r="AM76" s="67"/>
      <c r="AN76" s="67"/>
      <c r="AO76" s="67"/>
      <c r="AP76" s="67"/>
      <c r="AQ76" s="67"/>
      <c r="AR76" s="67"/>
      <c r="AS76" s="67"/>
      <c r="AT76" s="67"/>
      <c r="AU76" s="71"/>
      <c r="AV76" s="70" t="s">
        <v>23</v>
      </c>
      <c r="AW76" s="70"/>
      <c r="AX76" s="70"/>
      <c r="AY76" s="70"/>
      <c r="AZ76" s="70"/>
      <c r="BA76" s="70"/>
      <c r="BB76" s="70"/>
      <c r="BC76" s="70"/>
      <c r="BD76" s="66"/>
      <c r="BE76" s="67"/>
      <c r="BF76" s="67"/>
      <c r="BG76" s="67"/>
      <c r="BH76" s="67"/>
      <c r="BI76" s="67"/>
      <c r="BJ76" s="67"/>
      <c r="BK76" s="67"/>
      <c r="BL76" s="67"/>
      <c r="BM76" s="67"/>
      <c r="BN76" s="67"/>
      <c r="BO76" s="67"/>
      <c r="BP76" s="67"/>
      <c r="BQ76" s="67"/>
      <c r="BR76" s="67"/>
      <c r="BS76" s="68"/>
      <c r="BT76" s="20"/>
    </row>
    <row r="77" spans="2:72" ht="14.25" customHeight="1" x14ac:dyDescent="0.2">
      <c r="S77" s="18"/>
    </row>
    <row r="78" spans="2:72" ht="14.25" customHeight="1" x14ac:dyDescent="0.2">
      <c r="S78" s="18"/>
    </row>
    <row r="79" spans="2:72" ht="14.25" customHeight="1" x14ac:dyDescent="0.2">
      <c r="S79" s="18"/>
    </row>
    <row r="80" spans="2:72" ht="14.25" customHeight="1" x14ac:dyDescent="0.2">
      <c r="S80" s="18"/>
    </row>
    <row r="81" spans="19:19" ht="14.25" customHeight="1" x14ac:dyDescent="0.2">
      <c r="S81" s="18"/>
    </row>
  </sheetData>
  <protectedRanges>
    <protectedRange sqref="S6:BQ7 S10:AN11 W8:BQ9 AU10:BQ11 AX3:BQ5 N3:AI5 M4:M5" name="範囲1_1_1"/>
  </protectedRanges>
  <mergeCells count="288">
    <mergeCell ref="BF53:BK54"/>
    <mergeCell ref="BB41:BD42"/>
    <mergeCell ref="BF41:BK42"/>
    <mergeCell ref="AA41:AK42"/>
    <mergeCell ref="BF51:BK52"/>
    <mergeCell ref="BF61:BK62"/>
    <mergeCell ref="BL53:BQ54"/>
    <mergeCell ref="BF55:BK56"/>
    <mergeCell ref="BL55:BQ56"/>
    <mergeCell ref="BF57:BK58"/>
    <mergeCell ref="BL57:BQ58"/>
    <mergeCell ref="BF45:BK46"/>
    <mergeCell ref="BL45:BQ46"/>
    <mergeCell ref="BF47:BK48"/>
    <mergeCell ref="BL47:BQ48"/>
    <mergeCell ref="BF49:BK50"/>
    <mergeCell ref="BL51:BQ52"/>
    <mergeCell ref="AP53:AS54"/>
    <mergeCell ref="AT53:BA54"/>
    <mergeCell ref="AT61:BA62"/>
    <mergeCell ref="BB61:BD62"/>
    <mergeCell ref="E59:Z60"/>
    <mergeCell ref="AA59:AG60"/>
    <mergeCell ref="AH59:AK60"/>
    <mergeCell ref="AL59:AO60"/>
    <mergeCell ref="AP59:AS60"/>
    <mergeCell ref="AA61:AK62"/>
    <mergeCell ref="BL61:BQ62"/>
    <mergeCell ref="BB59:BD60"/>
    <mergeCell ref="BF59:BK60"/>
    <mergeCell ref="BL59:BQ60"/>
    <mergeCell ref="AT59:BA60"/>
    <mergeCell ref="BF63:BK64"/>
    <mergeCell ref="BL63:BQ64"/>
    <mergeCell ref="BF65:BK66"/>
    <mergeCell ref="BL65:BQ66"/>
    <mergeCell ref="BF67:BK68"/>
    <mergeCell ref="BL67:BQ68"/>
    <mergeCell ref="BF69:BK70"/>
    <mergeCell ref="BL69:BQ70"/>
    <mergeCell ref="E29:Z30"/>
    <mergeCell ref="AA29:AG30"/>
    <mergeCell ref="AH29:AK30"/>
    <mergeCell ref="AL29:AO30"/>
    <mergeCell ref="AP29:AS30"/>
    <mergeCell ref="AT29:BA30"/>
    <mergeCell ref="BB29:BD30"/>
    <mergeCell ref="BF29:BK30"/>
    <mergeCell ref="E37:Z38"/>
    <mergeCell ref="AA37:AG38"/>
    <mergeCell ref="AH37:AK38"/>
    <mergeCell ref="AL37:AO38"/>
    <mergeCell ref="AP37:AS38"/>
    <mergeCell ref="AT37:BA38"/>
    <mergeCell ref="BB37:BD38"/>
    <mergeCell ref="BF37:BK38"/>
    <mergeCell ref="BF31:BK32"/>
    <mergeCell ref="BL31:BQ32"/>
    <mergeCell ref="BF33:BK34"/>
    <mergeCell ref="BL33:BQ34"/>
    <mergeCell ref="BL29:BQ30"/>
    <mergeCell ref="BL49:BQ50"/>
    <mergeCell ref="BF35:BK36"/>
    <mergeCell ref="BL35:BQ36"/>
    <mergeCell ref="BF39:BK40"/>
    <mergeCell ref="BL39:BQ40"/>
    <mergeCell ref="BF43:BK44"/>
    <mergeCell ref="BL43:BQ44"/>
    <mergeCell ref="BL41:BQ42"/>
    <mergeCell ref="BL37:BQ38"/>
    <mergeCell ref="A1:BU2"/>
    <mergeCell ref="AT65:BA66"/>
    <mergeCell ref="BB65:BD66"/>
    <mergeCell ref="BB17:BD18"/>
    <mergeCell ref="AB71:BA72"/>
    <mergeCell ref="E67:Z68"/>
    <mergeCell ref="BB67:BD68"/>
    <mergeCell ref="E69:Z70"/>
    <mergeCell ref="AA69:AG70"/>
    <mergeCell ref="AH69:AK70"/>
    <mergeCell ref="BF15:BK16"/>
    <mergeCell ref="BL15:BQ16"/>
    <mergeCell ref="BF17:BK18"/>
    <mergeCell ref="BL17:BQ18"/>
    <mergeCell ref="BF19:BK20"/>
    <mergeCell ref="BL19:BQ20"/>
    <mergeCell ref="BF21:BK22"/>
    <mergeCell ref="BL21:BQ22"/>
    <mergeCell ref="BF23:BK24"/>
    <mergeCell ref="BL23:BQ24"/>
    <mergeCell ref="BF25:BK26"/>
    <mergeCell ref="BL25:BQ26"/>
    <mergeCell ref="BF27:BK28"/>
    <mergeCell ref="BL27:BQ28"/>
    <mergeCell ref="AL69:AO70"/>
    <mergeCell ref="AP69:AS70"/>
    <mergeCell ref="AT69:BA70"/>
    <mergeCell ref="E17:Z18"/>
    <mergeCell ref="AA17:AG18"/>
    <mergeCell ref="AH17:AK18"/>
    <mergeCell ref="AL17:AO18"/>
    <mergeCell ref="AP17:AS18"/>
    <mergeCell ref="AT17:BA18"/>
    <mergeCell ref="AT19:BA20"/>
    <mergeCell ref="E51:Z52"/>
    <mergeCell ref="AA51:AG52"/>
    <mergeCell ref="AH51:AK52"/>
    <mergeCell ref="AL51:AO52"/>
    <mergeCell ref="AP51:AS52"/>
    <mergeCell ref="AT51:BA52"/>
    <mergeCell ref="E41:Z42"/>
    <mergeCell ref="AL41:AO42"/>
    <mergeCell ref="AP41:AS42"/>
    <mergeCell ref="AT41:BA42"/>
    <mergeCell ref="AT49:BA50"/>
    <mergeCell ref="AA53:AG54"/>
    <mergeCell ref="AH53:AK54"/>
    <mergeCell ref="AL53:AO54"/>
    <mergeCell ref="E71:Z72"/>
    <mergeCell ref="AA67:AG68"/>
    <mergeCell ref="AH67:AK68"/>
    <mergeCell ref="AL67:AO68"/>
    <mergeCell ref="AP67:AS68"/>
    <mergeCell ref="AT67:BA68"/>
    <mergeCell ref="BB71:BD72"/>
    <mergeCell ref="AA63:AG64"/>
    <mergeCell ref="E19:Z20"/>
    <mergeCell ref="AA19:AG20"/>
    <mergeCell ref="AH19:AK20"/>
    <mergeCell ref="AL19:AO20"/>
    <mergeCell ref="AP19:AS20"/>
    <mergeCell ref="AH63:AK64"/>
    <mergeCell ref="E57:Z58"/>
    <mergeCell ref="AA57:AG58"/>
    <mergeCell ref="AH57:AK58"/>
    <mergeCell ref="AP57:AS58"/>
    <mergeCell ref="BB21:BD22"/>
    <mergeCell ref="BB69:BD70"/>
    <mergeCell ref="E63:Z64"/>
    <mergeCell ref="E21:Z22"/>
    <mergeCell ref="AA21:AG22"/>
    <mergeCell ref="AH21:AK22"/>
    <mergeCell ref="BB47:BD48"/>
    <mergeCell ref="BB49:BD50"/>
    <mergeCell ref="AT57:BA58"/>
    <mergeCell ref="BB53:BD54"/>
    <mergeCell ref="AA55:AG56"/>
    <mergeCell ref="AH55:AK56"/>
    <mergeCell ref="AL55:AO56"/>
    <mergeCell ref="AP55:AS56"/>
    <mergeCell ref="AT55:BA56"/>
    <mergeCell ref="BB55:BD56"/>
    <mergeCell ref="BB57:BD58"/>
    <mergeCell ref="AL57:AO58"/>
    <mergeCell ref="BB51:BD52"/>
    <mergeCell ref="AT43:BA44"/>
    <mergeCell ref="BB39:BD40"/>
    <mergeCell ref="AL63:AO64"/>
    <mergeCell ref="AP63:AS64"/>
    <mergeCell ref="AT63:BA64"/>
    <mergeCell ref="BB63:BD64"/>
    <mergeCell ref="AT39:BA40"/>
    <mergeCell ref="BB43:BD44"/>
    <mergeCell ref="E45:Z46"/>
    <mergeCell ref="AA45:AG46"/>
    <mergeCell ref="AH45:AK46"/>
    <mergeCell ref="AL45:AO46"/>
    <mergeCell ref="AP45:AS46"/>
    <mergeCell ref="AT45:BA46"/>
    <mergeCell ref="BB45:BD46"/>
    <mergeCell ref="E43:Z44"/>
    <mergeCell ref="AA43:AG44"/>
    <mergeCell ref="E47:Z48"/>
    <mergeCell ref="AA47:AG48"/>
    <mergeCell ref="AH47:AK48"/>
    <mergeCell ref="AL47:AO48"/>
    <mergeCell ref="AP47:AS48"/>
    <mergeCell ref="AT47:BA48"/>
    <mergeCell ref="E49:Z50"/>
    <mergeCell ref="E65:Z66"/>
    <mergeCell ref="AA65:AG66"/>
    <mergeCell ref="AH65:AK66"/>
    <mergeCell ref="AL65:AO66"/>
    <mergeCell ref="AP65:AS66"/>
    <mergeCell ref="E39:Z40"/>
    <mergeCell ref="AA39:AG40"/>
    <mergeCell ref="AH39:AK40"/>
    <mergeCell ref="AL39:AO40"/>
    <mergeCell ref="AP39:AS40"/>
    <mergeCell ref="AH43:AK44"/>
    <mergeCell ref="AL43:AO44"/>
    <mergeCell ref="AP43:AS44"/>
    <mergeCell ref="AA49:AG50"/>
    <mergeCell ref="AH49:AK50"/>
    <mergeCell ref="AL49:AO50"/>
    <mergeCell ref="AP49:AS50"/>
    <mergeCell ref="E55:Z56"/>
    <mergeCell ref="E53:Z54"/>
    <mergeCell ref="E61:Z62"/>
    <mergeCell ref="AL61:AO62"/>
    <mergeCell ref="AP61:AS62"/>
    <mergeCell ref="E35:Z36"/>
    <mergeCell ref="AA35:AG36"/>
    <mergeCell ref="AH35:AK36"/>
    <mergeCell ref="AL35:AO36"/>
    <mergeCell ref="AP35:AS36"/>
    <mergeCell ref="AT35:BA36"/>
    <mergeCell ref="BB35:BD36"/>
    <mergeCell ref="E33:Z34"/>
    <mergeCell ref="AA33:AG34"/>
    <mergeCell ref="AT31:BA32"/>
    <mergeCell ref="BB31:BD32"/>
    <mergeCell ref="E27:Z28"/>
    <mergeCell ref="AA27:AG28"/>
    <mergeCell ref="AH27:AK28"/>
    <mergeCell ref="AL27:AO28"/>
    <mergeCell ref="AP27:AS28"/>
    <mergeCell ref="AT27:BA28"/>
    <mergeCell ref="AH33:AK34"/>
    <mergeCell ref="AL33:AO34"/>
    <mergeCell ref="AP33:AS34"/>
    <mergeCell ref="AT33:BA34"/>
    <mergeCell ref="BB27:BD28"/>
    <mergeCell ref="E31:Z32"/>
    <mergeCell ref="AA31:AG32"/>
    <mergeCell ref="AH31:AK32"/>
    <mergeCell ref="AL31:AO32"/>
    <mergeCell ref="AP31:AS32"/>
    <mergeCell ref="BB33:BD34"/>
    <mergeCell ref="BB23:BD24"/>
    <mergeCell ref="BB19:BD20"/>
    <mergeCell ref="AL21:AO22"/>
    <mergeCell ref="AP21:AS22"/>
    <mergeCell ref="AT21:BA22"/>
    <mergeCell ref="E25:Z26"/>
    <mergeCell ref="AA25:AG26"/>
    <mergeCell ref="AH25:AK26"/>
    <mergeCell ref="AL25:AO26"/>
    <mergeCell ref="AP25:AS26"/>
    <mergeCell ref="AT25:BA26"/>
    <mergeCell ref="BB25:BD26"/>
    <mergeCell ref="E23:Z24"/>
    <mergeCell ref="AA23:AG24"/>
    <mergeCell ref="AH23:AK24"/>
    <mergeCell ref="AL23:AO24"/>
    <mergeCell ref="AP23:AS24"/>
    <mergeCell ref="AT23:BA24"/>
    <mergeCell ref="M10:R11"/>
    <mergeCell ref="AP15:AS16"/>
    <mergeCell ref="AT15:BA16"/>
    <mergeCell ref="BB15:BD16"/>
    <mergeCell ref="W8:AB9"/>
    <mergeCell ref="AC8:BQ9"/>
    <mergeCell ref="S10:AN11"/>
    <mergeCell ref="AO10:AT11"/>
    <mergeCell ref="AU10:BQ11"/>
    <mergeCell ref="BF13:BK14"/>
    <mergeCell ref="BL13:BQ14"/>
    <mergeCell ref="E13:Z14"/>
    <mergeCell ref="AA13:BE14"/>
    <mergeCell ref="E15:Z16"/>
    <mergeCell ref="AA15:AG16"/>
    <mergeCell ref="AH15:AK16"/>
    <mergeCell ref="AL15:AO16"/>
    <mergeCell ref="AP3:AW5"/>
    <mergeCell ref="M3:AO5"/>
    <mergeCell ref="AX3:BQ5"/>
    <mergeCell ref="BF71:BK72"/>
    <mergeCell ref="BL71:BQ72"/>
    <mergeCell ref="BD76:BS76"/>
    <mergeCell ref="C76:J76"/>
    <mergeCell ref="AB76:AI76"/>
    <mergeCell ref="AV76:BC76"/>
    <mergeCell ref="K76:AA76"/>
    <mergeCell ref="AJ76:AU76"/>
    <mergeCell ref="B74:BM74"/>
    <mergeCell ref="C75:J75"/>
    <mergeCell ref="AB75:AI75"/>
    <mergeCell ref="AV75:BC75"/>
    <mergeCell ref="K75:AA75"/>
    <mergeCell ref="AJ75:AU75"/>
    <mergeCell ref="BD75:BS75"/>
    <mergeCell ref="E3:L5"/>
    <mergeCell ref="E6:L11"/>
    <mergeCell ref="M6:R7"/>
    <mergeCell ref="S6:BQ7"/>
    <mergeCell ref="M8:R9"/>
    <mergeCell ref="S8:T9"/>
  </mergeCells>
  <phoneticPr fontId="1"/>
  <dataValidations count="1">
    <dataValidation allowBlank="1" showInputMessage="1" showErrorMessage="1" prompt="自動入力です" sqref="BL15:BQ72 BF71:BK72" xr:uid="{00000000-0002-0000-0200-000000000000}"/>
  </dataValidations>
  <printOptions horizontalCentered="1"/>
  <pageMargins left="0" right="0" top="0.39370078740157483" bottom="0.19685039370078741" header="0" footer="0"/>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シングルス申込書</vt:lpstr>
      <vt:lpstr>ダブルス申込書</vt:lpstr>
      <vt:lpstr>申込内訳表</vt:lpstr>
      <vt:lpstr>シングルス申込書!Print_Area</vt:lpstr>
      <vt:lpstr>ダブルス申込書!Print_Area</vt:lpstr>
      <vt:lpstr>申込内訳表!Print_Area</vt:lpstr>
      <vt:lpstr>シングルス申込書!Print_Titles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tttf</dc:creator>
  <cp:lastModifiedBy>tttf</cp:lastModifiedBy>
  <cp:lastPrinted>2023-06-07T08:11:14Z</cp:lastPrinted>
  <dcterms:created xsi:type="dcterms:W3CDTF">2023-06-06T08:05:16Z</dcterms:created>
  <dcterms:modified xsi:type="dcterms:W3CDTF">2023-06-16T02:47:11Z</dcterms:modified>
</cp:coreProperties>
</file>